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activeX/activeX1.xml" ContentType="application/vnd.ms-office.activeX+xml"/>
  <Override PartName="/xl/activeX/activeX1.bin" ContentType="application/vnd.ms-office.activeX"/>
  <Override PartName="/xl/activeX/activeX2.xml" ContentType="application/vnd.ms-office.activeX+xml"/>
  <Override PartName="/xl/activeX/activeX2.bin" ContentType="application/vnd.ms-office.activeX"/>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DieseArbeitsmappe" defaultThemeVersion="124226"/>
  <mc:AlternateContent xmlns:mc="http://schemas.openxmlformats.org/markup-compatibility/2006">
    <mc:Choice Requires="x15">
      <x15ac:absPath xmlns:x15ac="http://schemas.microsoft.com/office/spreadsheetml/2010/11/ac" url="https://polybauuzwil.sharepoint.com/teams/Marketing/Freigegebene Dokumente/05_Website_Bibliothek/"/>
    </mc:Choice>
  </mc:AlternateContent>
  <xr:revisionPtr revIDLastSave="18" documentId="8_{EBCB72A1-36DC-4670-8250-A21CF99E21CE}" xr6:coauthVersionLast="47" xr6:coauthVersionMax="47" xr10:uidLastSave="{B8D6B207-1883-4383-AE5E-C5DD87B912D2}"/>
  <bookViews>
    <workbookView xWindow="-120" yWindow="-120" windowWidth="29040" windowHeight="15720" tabRatio="592" xr2:uid="{00000000-000D-0000-FFFF-FFFF00000000}"/>
  </bookViews>
  <sheets>
    <sheet name="Benvenuti" sheetId="7" r:id="rId1"/>
    <sheet name="Calc delle prestazioni" sheetId="4" r:id="rId2"/>
    <sheet name="Rabattschlüssel" sheetId="2" state="hidden" r:id="rId3"/>
  </sheets>
  <definedNames>
    <definedName name="_xlnm.Print_Area" localSheetId="1">'Calc delle prestazioni'!$B$1:$I$71</definedName>
    <definedName name="Z_35B8B0D7_C4B3_4CA4_9DF6_A7FECCB9ECC8_.wvu.PrintArea" localSheetId="1" hidden="1">'Calc delle prestazioni'!$C$5:$H$68</definedName>
  </definedNames>
  <calcPr calcId="191029"/>
  <customWorkbookViews>
    <customWorkbookView name="Ansicht 1" guid="{35B8B0D7-C4B3-4CA4-9DF6-A7FECCB9ECC8}" maximized="1" xWindow="-1688" yWindow="-8" windowWidth="1696" windowHeight="1026" activeSheetId="4"/>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57" i="4" l="1"/>
  <c r="E63" i="4"/>
  <c r="D63" i="4" l="1"/>
  <c r="D57" i="4"/>
  <c r="H58" i="4"/>
  <c r="L45" i="4" l="1"/>
  <c r="L44" i="4"/>
  <c r="H44" i="4" s="1"/>
  <c r="L43" i="4"/>
  <c r="H43" i="4" s="1"/>
  <c r="L42" i="4"/>
  <c r="L33" i="4"/>
  <c r="H33" i="4" s="1"/>
  <c r="L32" i="4"/>
  <c r="H32" i="4" s="1"/>
  <c r="D41" i="4" l="1"/>
  <c r="H39" i="4"/>
  <c r="D58" i="4" l="1"/>
  <c r="H63" i="4"/>
  <c r="H57" i="4"/>
  <c r="D31" i="4" l="1"/>
  <c r="H48" i="4" l="1"/>
  <c r="H16" i="4"/>
  <c r="H40" i="4" l="1"/>
  <c r="H51" i="4"/>
  <c r="H64" i="4" s="1"/>
  <c r="H52" i="4" l="1"/>
  <c r="D64" i="4"/>
  <c r="H17" i="4"/>
  <c r="H49" i="4" l="1"/>
  <c r="H31" i="4" l="1"/>
  <c r="H15" i="4" s="1"/>
  <c r="C3" i="2" l="1"/>
  <c r="C4" i="2"/>
  <c r="F11" i="2" s="1"/>
  <c r="C5" i="2"/>
  <c r="F12" i="2" s="1"/>
  <c r="C6" i="2"/>
  <c r="F13" i="2" s="1"/>
  <c r="H12" i="2" l="1"/>
  <c r="H13" i="2"/>
  <c r="J13" i="2"/>
  <c r="H18" i="4" l="1"/>
  <c r="B8" i="2" l="1"/>
  <c r="B12" i="2" s="1"/>
  <c r="C12" i="2" s="1"/>
  <c r="I11" i="2" s="1"/>
  <c r="J11" i="2" s="1"/>
  <c r="C13" i="2" l="1"/>
  <c r="K10" i="2" s="1"/>
  <c r="L10" i="2" s="1"/>
  <c r="B11" i="2"/>
  <c r="C11" i="2" s="1"/>
  <c r="G10" i="2" s="1"/>
  <c r="H10" i="2" s="1"/>
  <c r="C10" i="2"/>
  <c r="E10" i="2" s="1"/>
  <c r="F10" i="2" s="1"/>
  <c r="F14" i="2" s="1"/>
  <c r="I10" i="2"/>
  <c r="J10" i="2" s="1"/>
  <c r="I12" i="2"/>
  <c r="J12" i="2" s="1"/>
  <c r="K13" i="2" l="1"/>
  <c r="L13" i="2" s="1"/>
  <c r="K11" i="2"/>
  <c r="L11" i="2" s="1"/>
  <c r="K12" i="2"/>
  <c r="L12" i="2" s="1"/>
  <c r="E14" i="2"/>
  <c r="G11" i="2"/>
  <c r="H11" i="2" s="1"/>
  <c r="H14" i="2" s="1"/>
  <c r="I14" i="2"/>
  <c r="J14" i="2"/>
  <c r="K14" i="2" l="1"/>
  <c r="L14" i="2"/>
  <c r="B17" i="2" s="1"/>
  <c r="G14" i="2"/>
  <c r="B16" i="2" l="1"/>
  <c r="B19" i="2" s="1"/>
  <c r="H19" i="4" s="1"/>
  <c r="H20" i="4" s="1"/>
  <c r="B20"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Dominik Frei - Gebäudehülle Schweiz</author>
    <author>Prend Berisha - Gebäudehülle Schweiz</author>
  </authors>
  <commentList>
    <comment ref="D10" authorId="0" shapeId="0" xr:uid="{84BFB457-820F-4BF6-8F7E-1750D9912B85}">
      <text>
        <r>
          <rPr>
            <b/>
            <sz val="9"/>
            <color indexed="81"/>
            <rFont val="Segoe UI"/>
            <family val="2"/>
          </rPr>
          <t>Name der Mitgliedsfirma</t>
        </r>
      </text>
    </comment>
    <comment ref="H10" authorId="0" shapeId="0" xr:uid="{FB7088D8-7C48-4E62-B26F-5A2F3072370A}">
      <text>
        <r>
          <rPr>
            <b/>
            <sz val="9"/>
            <color indexed="81"/>
            <rFont val="Segoe UI"/>
            <family val="2"/>
          </rPr>
          <t xml:space="preserve">Kunden-Nummer: 
</t>
        </r>
        <r>
          <rPr>
            <sz val="9"/>
            <color indexed="81"/>
            <rFont val="Segoe UI"/>
            <family val="2"/>
          </rPr>
          <t>Ist jeweils angebeben bei der Korrespondenz des Verbandes.</t>
        </r>
      </text>
    </comment>
    <comment ref="H15" authorId="0" shapeId="0" xr:uid="{00000000-0006-0000-0000-000001000000}">
      <text>
        <r>
          <rPr>
            <b/>
            <sz val="8"/>
            <color indexed="81"/>
            <rFont val="Tahoma"/>
            <family val="2"/>
          </rPr>
          <t>1.) Verbandsmodul:</t>
        </r>
        <r>
          <rPr>
            <sz val="8"/>
            <color indexed="81"/>
            <rFont val="Tahoma"/>
            <family val="2"/>
          </rPr>
          <t xml:space="preserve">
Errechneter Beitrag resultierend aus dem Element </t>
        </r>
        <r>
          <rPr>
            <b/>
            <i/>
            <sz val="8"/>
            <color indexed="81"/>
            <rFont val="Tahoma"/>
            <family val="2"/>
          </rPr>
          <t xml:space="preserve">1.) Verbandsmodul </t>
        </r>
        <r>
          <rPr>
            <sz val="8"/>
            <color indexed="81"/>
            <rFont val="Tahoma"/>
            <family val="2"/>
          </rPr>
          <t xml:space="preserve">(Anzahl Betriebe, AHV-pflichtige Lohnsumme, Weitere Verbandszugehörigkeit, Mitarbeiterbestand und Temporär- und Akkordmitarbeitende).
</t>
        </r>
      </text>
    </comment>
    <comment ref="H16" authorId="0" shapeId="0" xr:uid="{00000000-0006-0000-0000-000002000000}">
      <text>
        <r>
          <rPr>
            <b/>
            <sz val="8"/>
            <color indexed="81"/>
            <rFont val="Tahoma"/>
            <family val="2"/>
          </rPr>
          <t xml:space="preserve">2.) Grundbildungsmodul:
</t>
        </r>
        <r>
          <rPr>
            <sz val="8"/>
            <color indexed="81"/>
            <rFont val="Tahoma"/>
            <family val="2"/>
          </rPr>
          <t xml:space="preserve">Errechneter Beitrag resultierend aus dem Element </t>
        </r>
        <r>
          <rPr>
            <b/>
            <i/>
            <sz val="8"/>
            <color indexed="81"/>
            <rFont val="Tahoma"/>
            <family val="2"/>
          </rPr>
          <t>2.) Grundbildungsmodul</t>
        </r>
        <r>
          <rPr>
            <i/>
            <sz val="8"/>
            <color indexed="81"/>
            <rFont val="Tahoma"/>
            <family val="2"/>
          </rPr>
          <t xml:space="preserve"> (Wert Grundbildungsmodul und Wert Lernende).</t>
        </r>
      </text>
    </comment>
    <comment ref="H17" authorId="0" shapeId="0" xr:uid="{00000000-0006-0000-0000-000003000000}">
      <text>
        <r>
          <rPr>
            <b/>
            <sz val="8"/>
            <color indexed="81"/>
            <rFont val="Tahoma"/>
            <family val="2"/>
          </rPr>
          <t xml:space="preserve">3.) Weiterbildungsmodul:
</t>
        </r>
        <r>
          <rPr>
            <sz val="8"/>
            <color indexed="81"/>
            <rFont val="Tahoma"/>
            <family val="2"/>
          </rPr>
          <t xml:space="preserve">Errechneter Beitrag resultierend aus dem Element </t>
        </r>
        <r>
          <rPr>
            <b/>
            <i/>
            <sz val="8"/>
            <color indexed="81"/>
            <rFont val="Tahoma"/>
            <family val="2"/>
          </rPr>
          <t xml:space="preserve">3.) Weiterbildungsmodul </t>
        </r>
        <r>
          <rPr>
            <i/>
            <sz val="8"/>
            <color indexed="81"/>
            <rFont val="Tahoma"/>
            <family val="2"/>
          </rPr>
          <t>(Wert Weiterbildungsmodul und Wert Lohnsumme).</t>
        </r>
      </text>
    </comment>
    <comment ref="H18" authorId="0" shapeId="0" xr:uid="{00000000-0006-0000-0000-000004000000}">
      <text>
        <r>
          <rPr>
            <b/>
            <sz val="8"/>
            <color indexed="81"/>
            <rFont val="Tahoma"/>
            <family val="2"/>
          </rPr>
          <t>Total Brutto:</t>
        </r>
        <r>
          <rPr>
            <sz val="8"/>
            <color indexed="81"/>
            <rFont val="Tahoma"/>
            <family val="2"/>
          </rPr>
          <t xml:space="preserve">
Summe der Beiträge
</t>
        </r>
        <r>
          <rPr>
            <b/>
            <i/>
            <sz val="8"/>
            <color indexed="81"/>
            <rFont val="Tahoma"/>
            <family val="2"/>
          </rPr>
          <t>1.) Verbandsmodul
2.) Grundbildungsmodul
3.) Weiterbildungsmodul</t>
        </r>
        <r>
          <rPr>
            <sz val="8"/>
            <color indexed="81"/>
            <rFont val="Tahoma"/>
            <family val="2"/>
          </rPr>
          <t xml:space="preserve">
</t>
        </r>
      </text>
    </comment>
    <comment ref="H19" authorId="0" shapeId="0" xr:uid="{00000000-0006-0000-0000-000005000000}">
      <text>
        <r>
          <rPr>
            <b/>
            <sz val="8"/>
            <color indexed="81"/>
            <rFont val="Tahoma"/>
            <family val="2"/>
          </rPr>
          <t xml:space="preserve">Rabatt:
</t>
        </r>
        <r>
          <rPr>
            <sz val="8"/>
            <color indexed="81"/>
            <rFont val="Tahoma"/>
            <family val="2"/>
          </rPr>
          <t xml:space="preserve">Errechneter Rabatt gemäss </t>
        </r>
        <r>
          <rPr>
            <i/>
            <sz val="8"/>
            <color indexed="81"/>
            <rFont val="Tahoma"/>
            <family val="2"/>
          </rPr>
          <t>Rabattschlüssel.</t>
        </r>
        <r>
          <rPr>
            <sz val="8"/>
            <color indexed="81"/>
            <rFont val="Tahoma"/>
            <family val="2"/>
          </rPr>
          <t xml:space="preserve">
</t>
        </r>
      </text>
    </comment>
    <comment ref="H20" authorId="0" shapeId="0" xr:uid="{00000000-0006-0000-0000-000006000000}">
      <text>
        <r>
          <rPr>
            <b/>
            <sz val="8"/>
            <color indexed="81"/>
            <rFont val="Tahoma"/>
            <family val="2"/>
          </rPr>
          <t xml:space="preserve">Leistungsbeitrag Gebäudehülle Schweiz:
</t>
        </r>
        <r>
          <rPr>
            <sz val="8"/>
            <color indexed="81"/>
            <rFont val="Tahoma"/>
            <family val="2"/>
          </rPr>
          <t xml:space="preserve">Errechneter Leistungsbeitrag an Gebäudehülle Schweiz.
Resultierend aus dem Wert </t>
        </r>
        <r>
          <rPr>
            <b/>
            <i/>
            <sz val="8"/>
            <color indexed="81"/>
            <rFont val="Tahoma"/>
            <family val="2"/>
          </rPr>
          <t xml:space="preserve">Total Brutto </t>
        </r>
        <r>
          <rPr>
            <sz val="8"/>
            <color indexed="81"/>
            <rFont val="Tahoma"/>
            <family val="2"/>
          </rPr>
          <t xml:space="preserve">abzüglich dem errechneten Rabatt gemäss </t>
        </r>
        <r>
          <rPr>
            <i/>
            <sz val="8"/>
            <color indexed="81"/>
            <rFont val="Tahoma"/>
            <family val="2"/>
          </rPr>
          <t>Rabattschlüssel.</t>
        </r>
      </text>
    </comment>
    <comment ref="C23" authorId="0" shapeId="0" xr:uid="{00000000-0006-0000-0000-000007000000}">
      <text>
        <r>
          <rPr>
            <b/>
            <sz val="8"/>
            <color indexed="81"/>
            <rFont val="Tahoma"/>
            <family val="2"/>
          </rPr>
          <t>Wahl der Module.</t>
        </r>
      </text>
    </comment>
    <comment ref="D25" authorId="0" shapeId="0" xr:uid="{00000000-0006-0000-0000-000008000000}">
      <text>
        <r>
          <rPr>
            <b/>
            <sz val="8"/>
            <color indexed="81"/>
            <rFont val="Tahoma"/>
            <family val="2"/>
          </rPr>
          <t xml:space="preserve">1.) Verbandsmodul:
</t>
        </r>
        <r>
          <rPr>
            <sz val="8"/>
            <color indexed="81"/>
            <rFont val="Tahoma"/>
            <family val="2"/>
          </rPr>
          <t>Dieses Feld ist immer aktiviert. Eine Mitgliedschaft bedeutet automatisch den Anspruch auf Leistungen die im Verbandsmodul integriert sind.</t>
        </r>
      </text>
    </comment>
    <comment ref="D26" authorId="0" shapeId="0" xr:uid="{081CA82B-F79F-41A1-B856-9A25DD7E5D89}">
      <text>
        <r>
          <rPr>
            <b/>
            <sz val="8"/>
            <color indexed="81"/>
            <rFont val="Tahoma"/>
            <family val="2"/>
          </rPr>
          <t xml:space="preserve">2.) Grundbildungsmodul
Ja = gewünscht / Nein = nicht gewünscht
</t>
        </r>
        <r>
          <rPr>
            <sz val="8"/>
            <color indexed="81"/>
            <rFont val="Tahoma"/>
            <family val="2"/>
          </rPr>
          <t>Dieses Feld ist zu aktivieren (mit Ja), wenn das Grundbildungsmodul gewählt wird.
Bei der Aktivierung dieses Feldes (mit Ja) entsteht der Anspruch auf Leistungen, die im Grundbildungsmodul integriert sind.</t>
        </r>
        <r>
          <rPr>
            <b/>
            <sz val="8"/>
            <color indexed="81"/>
            <rFont val="Tahoma"/>
            <family val="2"/>
          </rPr>
          <t xml:space="preserve">
</t>
        </r>
      </text>
    </comment>
    <comment ref="D27" authorId="0" shapeId="0" xr:uid="{913805DE-4A55-47B1-938E-18A0046FBADB}">
      <text>
        <r>
          <rPr>
            <b/>
            <sz val="8"/>
            <color indexed="81"/>
            <rFont val="Tahoma"/>
            <family val="2"/>
          </rPr>
          <t xml:space="preserve">3.) Weiterbildungsmodul:
Ja = gewünscht / Nein= nicht gewünscht
</t>
        </r>
        <r>
          <rPr>
            <sz val="8"/>
            <color indexed="81"/>
            <rFont val="Tahoma"/>
            <family val="2"/>
          </rPr>
          <t>Dieses Feld ist zu aktivieren (mit Ja), wenn das Weiterbildungsmodul gewählt wird. 
Bei der Aktivierung dieses Feldes (mit Ja) entsteht der Anspruch auf Leistungen, die im Weiterbildungsmodul integriert sind.</t>
        </r>
      </text>
    </comment>
    <comment ref="C29" authorId="0" shapeId="0" xr:uid="{81C9893D-19B3-499E-8638-BEF56C3D58B2}">
      <text>
        <r>
          <rPr>
            <b/>
            <sz val="8"/>
            <color indexed="81"/>
            <rFont val="Tahoma"/>
            <family val="2"/>
          </rPr>
          <t xml:space="preserve">1.) Verbandsmodul:
</t>
        </r>
        <r>
          <rPr>
            <sz val="8"/>
            <color indexed="81"/>
            <rFont val="Tahoma"/>
            <family val="2"/>
          </rPr>
          <t xml:space="preserve">Angaben zur Unternehmung wie Anzahl der angeschlossenen Betriebe (Hauptbetrieb und Filialbetriebe). Angabe der AHV-pflichtigen Lohnsumme des gesamten Unternehmens und weitere.
Diese Angaben dienen zur Ermittlung der Beiträge für das </t>
        </r>
        <r>
          <rPr>
            <b/>
            <i/>
            <sz val="8"/>
            <color indexed="81"/>
            <rFont val="Tahoma"/>
            <family val="2"/>
          </rPr>
          <t>Verbandsmodul.</t>
        </r>
        <r>
          <rPr>
            <sz val="8"/>
            <color indexed="81"/>
            <rFont val="Tahoma"/>
            <family val="2"/>
          </rPr>
          <t xml:space="preserve">
</t>
        </r>
      </text>
    </comment>
    <comment ref="D31" authorId="0" shapeId="0" xr:uid="{00000000-0006-0000-0000-00000C000000}">
      <text>
        <r>
          <rPr>
            <b/>
            <sz val="8"/>
            <color indexed="81"/>
            <rFont val="Tahoma"/>
            <family val="2"/>
          </rPr>
          <t xml:space="preserve">Anzahl Betriebe:
</t>
        </r>
        <r>
          <rPr>
            <sz val="8"/>
            <color indexed="81"/>
            <rFont val="Tahoma"/>
            <family val="2"/>
          </rPr>
          <t>Zu deklarieren sind neben dem Hauptbetrieb sämtliche dem Betrieb angeschlossenen Filialbetriebe, die ihrerseits Tätigkeiten und Dienstleistungen für den Hauptbetrieb erbringen.</t>
        </r>
      </text>
    </comment>
    <comment ref="D32" authorId="0" shapeId="0" xr:uid="{00000000-0006-0000-0000-00000D000000}">
      <text>
        <r>
          <rPr>
            <b/>
            <sz val="8"/>
            <color indexed="81"/>
            <rFont val="Tahoma"/>
            <family val="2"/>
          </rPr>
          <t>Hauptbetrieb:</t>
        </r>
        <r>
          <rPr>
            <sz val="8"/>
            <color indexed="81"/>
            <rFont val="Tahoma"/>
            <family val="2"/>
          </rPr>
          <t xml:space="preserve">
Ein Hauptbetrieb ist auf jeden Fall immer anzugeben.
Der Hauptbetrieb wird mit einem Pauschalbetrag berechnet.
</t>
        </r>
      </text>
    </comment>
    <comment ref="D33" authorId="0" shapeId="0" xr:uid="{735FAE56-7331-4BAB-B231-32066C336231}">
      <text>
        <r>
          <rPr>
            <b/>
            <sz val="8"/>
            <color indexed="81"/>
            <rFont val="Tahoma"/>
            <family val="2"/>
          </rPr>
          <t xml:space="preserve">Filialbetrieb:
</t>
        </r>
        <r>
          <rPr>
            <sz val="8"/>
            <color indexed="81"/>
            <rFont val="Tahoma"/>
            <family val="2"/>
          </rPr>
          <t xml:space="preserve">Anzugeben sind sämtliche dem Hauptbetrieb angeschlossenen Filialbetriebe, die Tätigkeiten und Dienstleistungen für den Hauptbetrieb erbringen. </t>
        </r>
      </text>
    </comment>
    <comment ref="D35" authorId="0" shapeId="0" xr:uid="{00000000-0006-0000-0000-00000F000000}">
      <text>
        <r>
          <rPr>
            <b/>
            <sz val="8"/>
            <color indexed="81"/>
            <rFont val="Tahoma"/>
            <family val="2"/>
          </rPr>
          <t xml:space="preserve">AHV-pflichtige Lohnsumme des ganzen Betriebs:
</t>
        </r>
        <r>
          <rPr>
            <sz val="8"/>
            <color indexed="81"/>
            <rFont val="Tahoma"/>
            <family val="2"/>
          </rPr>
          <t>Die im Vorjahr gesamtheitlich ausbezahlten AHV-abrechnungspflichtigen Löhne der ganzen Unternehmung sind die Grundlage der Beiträge im Verbandsmodul.</t>
        </r>
        <r>
          <rPr>
            <b/>
            <sz val="8"/>
            <color indexed="81"/>
            <rFont val="Tahoma"/>
            <family val="2"/>
          </rPr>
          <t xml:space="preserve">
</t>
        </r>
      </text>
    </comment>
    <comment ref="D39" authorId="0" shapeId="0" xr:uid="{00000000-0006-0000-0000-000010000000}">
      <text>
        <r>
          <rPr>
            <b/>
            <sz val="8"/>
            <color indexed="81"/>
            <rFont val="Tahoma"/>
            <family val="2"/>
          </rPr>
          <t>Weitere Verbandszugehörigkeit:</t>
        </r>
        <r>
          <rPr>
            <sz val="8"/>
            <color indexed="81"/>
            <rFont val="Tahoma"/>
            <family val="2"/>
          </rPr>
          <t xml:space="preserve">
Lohnsummen, die bei einem der festgelegten Arbeitgeberverbänden abgerechnet werden, können abgezogen und daher wie folgt angegeben werden:
</t>
        </r>
        <r>
          <rPr>
            <b/>
            <sz val="8"/>
            <color indexed="81"/>
            <rFont val="Tahoma"/>
            <family val="2"/>
          </rPr>
          <t xml:space="preserve">100% </t>
        </r>
        <r>
          <rPr>
            <sz val="8"/>
            <color indexed="81"/>
            <rFont val="Tahoma"/>
            <family val="2"/>
          </rPr>
          <t xml:space="preserve">&gt; Keine weitere Verbandszugehörigkeit
</t>
        </r>
        <r>
          <rPr>
            <b/>
            <sz val="8"/>
            <color indexed="81"/>
            <rFont val="Tahoma"/>
            <family val="2"/>
          </rPr>
          <t>75%</t>
        </r>
        <r>
          <rPr>
            <sz val="8"/>
            <color indexed="81"/>
            <rFont val="Tahoma"/>
            <family val="2"/>
          </rPr>
          <t xml:space="preserve"> &gt; Haupttätigkeit eher in der Gebäudehüllenbranche</t>
        </r>
        <r>
          <rPr>
            <sz val="8"/>
            <color indexed="81"/>
            <rFont val="Tahoma"/>
            <family val="2"/>
          </rPr>
          <t xml:space="preserve">
</t>
        </r>
        <r>
          <rPr>
            <b/>
            <sz val="8"/>
            <color indexed="81"/>
            <rFont val="Tahoma"/>
            <family val="2"/>
          </rPr>
          <t xml:space="preserve">50% </t>
        </r>
        <r>
          <rPr>
            <sz val="8"/>
            <color indexed="81"/>
            <rFont val="Tahoma"/>
            <family val="2"/>
          </rPr>
          <t xml:space="preserve">&gt; Haupttätigkeit in beiden Verbandsbranchen ausgeglichen
</t>
        </r>
        <r>
          <rPr>
            <b/>
            <sz val="8"/>
            <color indexed="81"/>
            <rFont val="Tahoma"/>
            <family val="2"/>
          </rPr>
          <t>25%</t>
        </r>
        <r>
          <rPr>
            <sz val="8"/>
            <color indexed="81"/>
            <rFont val="Tahoma"/>
            <family val="2"/>
          </rPr>
          <t xml:space="preserve"> &gt; Haupttätigkeit eher in der anderen Verbandsbranche.
Anmerkung zur Bewertung weitere Verbandszugehörigkeit:
Der angegebenen Prozentsatz bestimmt die Höhe der abgerechneten Lohnsumme, welche bei Gebäudehülle Schweiz abgerechnet wird.</t>
        </r>
      </text>
    </comment>
    <comment ref="C41" authorId="1" shapeId="0" xr:uid="{0CF05003-0688-4874-AFAD-DBA7803ED53C}">
      <text>
        <r>
          <rPr>
            <b/>
            <sz val="8"/>
            <color indexed="81"/>
            <rFont val="Tahoma"/>
            <family val="2"/>
          </rPr>
          <t>Mitarbeiterbestand:</t>
        </r>
        <r>
          <rPr>
            <sz val="8"/>
            <color indexed="81"/>
            <rFont val="Tahoma"/>
            <family val="2"/>
          </rPr>
          <t xml:space="preserve">
Diese Angaben dienen der Feststellung der im Leistungsbeitrag eingerechneten Berufs- und Vollzugskostenbeiträge Arbeitgeberseitig.
Angabe der Anzahl Mitarbeitenden und Lernenden des jeweiligen Vorjahres (Stichdatum per 31.12.). Betriebe mit Saisoniers deklarieren den durchschnittlichen Personalbestand über das ganze Jahr (nur ganze Zahlen).</t>
        </r>
        <r>
          <rPr>
            <sz val="9"/>
            <color indexed="81"/>
            <rFont val="Segoe UI"/>
            <family val="2"/>
          </rPr>
          <t xml:space="preserve">
</t>
        </r>
      </text>
    </comment>
    <comment ref="D42" authorId="0" shapeId="0" xr:uid="{0C40FDAC-1F0E-4EDF-944C-2BFDEDD81624}">
      <text>
        <r>
          <rPr>
            <b/>
            <sz val="9"/>
            <color indexed="81"/>
            <rFont val="Segoe UI"/>
            <charset val="1"/>
          </rPr>
          <t xml:space="preserve">Geschäftsführer / Kader / Admin:
</t>
        </r>
        <r>
          <rPr>
            <sz val="9"/>
            <color indexed="81"/>
            <rFont val="Segoe UI"/>
            <family val="2"/>
          </rPr>
          <t>Geschäftsführer sowie Mitarbeitende, die im Unternehmen Führungsverantwortung haben, oder hauptsächlich in planerischer, kaufmännischer oder administrativer Funktion tätig sind und daher nicht dem GAV Gebäudehülle unterstellt sind (s. auch GAV Gebäudehülle, Art. 5.2"Persönlicher Geltungsbereich")</t>
        </r>
      </text>
    </comment>
    <comment ref="D43" authorId="0" shapeId="0" xr:uid="{8D497C34-01CD-4D6E-B968-A237BE4005F1}">
      <text>
        <r>
          <rPr>
            <b/>
            <sz val="9"/>
            <color indexed="81"/>
            <rFont val="Segoe UI"/>
            <family val="2"/>
          </rPr>
          <t xml:space="preserve">Mitarbeitende GAV Gebäudehülle
</t>
        </r>
        <r>
          <rPr>
            <sz val="9"/>
            <color indexed="81"/>
            <rFont val="Segoe UI"/>
            <family val="2"/>
          </rPr>
          <t>Mitarbeitende, die dem GAV Gebäudehülle unterstellt sind (s. auch GAV Gebäudehülle, Art. 5.2 "Persönlicher Geltungsbereich").</t>
        </r>
      </text>
    </comment>
    <comment ref="H43" authorId="0" shapeId="0" xr:uid="{6EF85FA9-3A28-4FAA-9608-86D590A2E944}">
      <text>
        <r>
          <rPr>
            <sz val="9"/>
            <color indexed="81"/>
            <rFont val="Segoe UI"/>
            <family val="2"/>
          </rPr>
          <t>Pauschale von CHF 500.00 wenn weniger als 2 Mitarbeitende GAV Gebäudehülle deklariert werden.
Ansonsten Anzahl der Mitarbeitenden GAV Gebäudehülle multipliziert mit dem Wert CHF 300.00 pro Mitarbeitende.</t>
        </r>
      </text>
    </comment>
    <comment ref="D44" authorId="0" shapeId="0" xr:uid="{0C541022-356D-47DA-93BF-2F7EB72A7FEC}">
      <text>
        <r>
          <rPr>
            <b/>
            <sz val="9"/>
            <color indexed="81"/>
            <rFont val="Segoe UI"/>
            <family val="2"/>
          </rPr>
          <t xml:space="preserve">Mitarbeitende anderer GAV
</t>
        </r>
        <r>
          <rPr>
            <sz val="9"/>
            <color indexed="81"/>
            <rFont val="Segoe UI"/>
            <family val="2"/>
          </rPr>
          <t>Mitarbeitende, die einem anderen GAV als dem GAV Gebäudehülle unterstellt sind (Kantonaler- oder Branchen-GAV) und an der Gebäudehülle tätig sind (z.B. Spengler, Zimmerleute etc.).</t>
        </r>
      </text>
    </comment>
    <comment ref="H44" authorId="0" shapeId="0" xr:uid="{74721543-CBC4-4862-973C-CA905A7843D3}">
      <text>
        <r>
          <rPr>
            <sz val="9"/>
            <color indexed="81"/>
            <rFont val="Segoe UI"/>
            <family val="2"/>
          </rPr>
          <t>Der berechnete Wert nimmt Bezug auf den Prozentsatz der Verbandszugehörigkeit.</t>
        </r>
      </text>
    </comment>
    <comment ref="D45" authorId="0" shapeId="0" xr:uid="{00000000-0006-0000-0000-000015000000}">
      <text>
        <r>
          <rPr>
            <b/>
            <sz val="8"/>
            <color indexed="81"/>
            <rFont val="Tahoma"/>
            <family val="2"/>
          </rPr>
          <t xml:space="preserve">Lernende Gebäudehülle:
</t>
        </r>
        <r>
          <rPr>
            <sz val="8"/>
            <color indexed="81"/>
            <rFont val="Tahoma"/>
            <family val="2"/>
          </rPr>
          <t xml:space="preserve">Lernende, die dem GAV Gebäudehülle unterstellt sind und eine Lehre in den Fachrichtungen des Berufsfeld Gebäudehülle absolvieren. 
Leistungsanspruch für die angegebenen Anzahl Lernender besteht erst durch die Wahl </t>
        </r>
        <r>
          <rPr>
            <b/>
            <sz val="8"/>
            <color indexed="81"/>
            <rFont val="Tahoma"/>
            <family val="2"/>
          </rPr>
          <t>2.) Grundbildungsmodul</t>
        </r>
        <r>
          <rPr>
            <sz val="8"/>
            <color indexed="81"/>
            <rFont val="Tahoma"/>
            <family val="2"/>
          </rPr>
          <t>.</t>
        </r>
      </text>
    </comment>
    <comment ref="C47" authorId="0" shapeId="0" xr:uid="{00000000-0006-0000-0000-000016000000}">
      <text>
        <r>
          <rPr>
            <b/>
            <sz val="8"/>
            <color indexed="81"/>
            <rFont val="Tahoma"/>
            <family val="2"/>
          </rPr>
          <t xml:space="preserve">Temporär- und Akkordmitarbeitende:
</t>
        </r>
        <r>
          <rPr>
            <sz val="8"/>
            <color indexed="81"/>
            <rFont val="Tahoma"/>
            <family val="2"/>
          </rPr>
          <t>75% der Summe aller Rechnungen (aus dem Vorjahr) für temporär- und Akkordmitarbeitende werden der deklarierten AHV-Lohnsumme aufgerechnet.
Einzig Löhne von ausgeliehenem Personal von anderen Mitgliederfirmen von Gebäudehülle Schweiz sind nicht zu deklarieren, da diese über die verleihende Firma  abgerechnet werden.</t>
        </r>
      </text>
    </comment>
    <comment ref="D48" authorId="0" shapeId="0" xr:uid="{00000000-0006-0000-0000-000017000000}">
      <text>
        <r>
          <rPr>
            <b/>
            <sz val="8"/>
            <color indexed="81"/>
            <rFont val="Tahoma"/>
            <family val="2"/>
          </rPr>
          <t xml:space="preserve">Summe der Rechnungen der temporär- und Akkordmitarbeitenden:
</t>
        </r>
        <r>
          <rPr>
            <sz val="8"/>
            <color indexed="81"/>
            <rFont val="Tahoma"/>
            <family val="2"/>
          </rPr>
          <t>Die gesammte Summe aller Rechnungen der temporär- und Akkordmitarbaitenden aus dem Vorjahr ist zu deklarieren.</t>
        </r>
      </text>
    </comment>
    <comment ref="C51" authorId="0" shapeId="0" xr:uid="{3360A726-9ABF-4B80-A461-D5B11EFB6078}">
      <text>
        <r>
          <rPr>
            <b/>
            <sz val="8"/>
            <color indexed="81"/>
            <rFont val="Tahoma"/>
            <family val="2"/>
          </rPr>
          <t>Errechnete Lohnsumme GHCH:</t>
        </r>
        <r>
          <rPr>
            <sz val="8"/>
            <color indexed="81"/>
            <rFont val="Tahoma"/>
            <family val="2"/>
          </rPr>
          <t xml:space="preserve">
Der Wert der errechneten Lohnsumme setzt sich zusammen aus der ermittelten abgerechneten Lohnsumme GHCH und dem ermittelten Wert der temporären Mitarbeitenden.
Diese Angaben dienen zusammen mit dem Wert der Anzahl Betriebe zur Ermittlung der Beiträge für das Verbandsmodul.</t>
        </r>
      </text>
    </comment>
    <comment ref="C52" authorId="0" shapeId="0" xr:uid="{D0316F3D-C90D-4BF6-AA50-BF67CBBA8EA9}">
      <text>
        <r>
          <rPr>
            <b/>
            <sz val="8"/>
            <color indexed="81"/>
            <rFont val="Tahoma"/>
            <family val="2"/>
          </rPr>
          <t>Wert Lohnsumme:</t>
        </r>
        <r>
          <rPr>
            <sz val="8"/>
            <color indexed="81"/>
            <rFont val="Tahoma"/>
            <family val="2"/>
          </rPr>
          <t xml:space="preserve">
Die errechnete Lohnsumme GHCH wird mit dem prozentualen Wert multipliziert zum Wert Lohnsumme.</t>
        </r>
      </text>
    </comment>
    <comment ref="C55" authorId="0" shapeId="0" xr:uid="{00000000-0006-0000-0000-00001B000000}">
      <text>
        <r>
          <rPr>
            <b/>
            <sz val="8"/>
            <color indexed="81"/>
            <rFont val="Tahoma"/>
            <family val="2"/>
          </rPr>
          <t xml:space="preserve">2.) Grundbildungsmodul
</t>
        </r>
        <r>
          <rPr>
            <sz val="8"/>
            <color indexed="81"/>
            <rFont val="Tahoma"/>
            <family val="2"/>
          </rPr>
          <t>Diese Angaben dienen zur Ermittlung der Beiträge für das Grundbildungsmodul.</t>
        </r>
      </text>
    </comment>
    <comment ref="C57" authorId="0" shapeId="0" xr:uid="{00000000-0006-0000-0000-00001C000000}">
      <text>
        <r>
          <rPr>
            <b/>
            <sz val="8"/>
            <color indexed="81"/>
            <rFont val="Tahoma"/>
            <family val="2"/>
          </rPr>
          <t xml:space="preserve">Wert Grundbildungsmodul:
</t>
        </r>
        <r>
          <rPr>
            <sz val="8"/>
            <color indexed="81"/>
            <rFont val="Tahoma"/>
            <family val="2"/>
          </rPr>
          <t xml:space="preserve">Der Wert Grundbildungsmodul ergibt sich aus der Modulwahl.
Dieser Wert ist unabhängig der Anzahl Lernenden und wird bei der Modulwahl </t>
        </r>
        <r>
          <rPr>
            <b/>
            <sz val="8"/>
            <color indexed="81"/>
            <rFont val="Tahoma"/>
            <family val="2"/>
          </rPr>
          <t xml:space="preserve">2.) Grundbildungsmodul </t>
        </r>
        <r>
          <rPr>
            <sz val="8"/>
            <color indexed="81"/>
            <rFont val="Tahoma"/>
            <family val="2"/>
          </rPr>
          <t>= Ja aktiviert.</t>
        </r>
      </text>
    </comment>
    <comment ref="C58" authorId="0" shapeId="0" xr:uid="{00000000-0006-0000-0000-00001D000000}">
      <text>
        <r>
          <rPr>
            <b/>
            <sz val="8"/>
            <color indexed="81"/>
            <rFont val="Tahoma"/>
            <family val="2"/>
          </rPr>
          <t xml:space="preserve">Anzahl Lernende:
</t>
        </r>
        <r>
          <rPr>
            <sz val="8"/>
            <color indexed="81"/>
            <rFont val="Tahoma"/>
            <family val="2"/>
          </rPr>
          <t>Der Wert Lernender wird ermittelt durch die Zahl der angegebenen Lernenden multipliziert mit dem vorgegebenen Wert.</t>
        </r>
      </text>
    </comment>
    <comment ref="C61" authorId="0" shapeId="0" xr:uid="{00000000-0006-0000-0000-00001E000000}">
      <text>
        <r>
          <rPr>
            <b/>
            <sz val="8"/>
            <color indexed="81"/>
            <rFont val="Tahoma"/>
            <family val="2"/>
          </rPr>
          <t xml:space="preserve">3.) Weiterbildungsmodul
</t>
        </r>
        <r>
          <rPr>
            <sz val="8"/>
            <color indexed="81"/>
            <rFont val="Tahoma"/>
            <family val="2"/>
          </rPr>
          <t>Diese Angaben dienen zur Ermittlung der Beiträge für das Weiterbildungsmodul.</t>
        </r>
      </text>
    </comment>
    <comment ref="C63" authorId="0" shapeId="0" xr:uid="{00000000-0006-0000-0000-00001F000000}">
      <text>
        <r>
          <rPr>
            <b/>
            <sz val="8"/>
            <color indexed="81"/>
            <rFont val="Tahoma"/>
            <family val="2"/>
          </rPr>
          <t xml:space="preserve">Wert Weiterbildungsmodul:
</t>
        </r>
        <r>
          <rPr>
            <sz val="8"/>
            <color indexed="81"/>
            <rFont val="Tahoma"/>
            <family val="2"/>
          </rPr>
          <t xml:space="preserve">Der Wert Weiterbildungsmodul ergibt sich aus der Modulwahl und wird bei der Modulwahl </t>
        </r>
        <r>
          <rPr>
            <b/>
            <sz val="8"/>
            <color indexed="81"/>
            <rFont val="Tahoma"/>
            <family val="2"/>
          </rPr>
          <t>3.) Weiterbildungsmodul</t>
        </r>
        <r>
          <rPr>
            <sz val="8"/>
            <color indexed="81"/>
            <rFont val="Tahoma"/>
            <family val="2"/>
          </rPr>
          <t xml:space="preserve"> = Ja aktiviert.</t>
        </r>
      </text>
    </comment>
    <comment ref="C64" authorId="0" shapeId="0" xr:uid="{00000000-0006-0000-0000-000020000000}">
      <text>
        <r>
          <rPr>
            <b/>
            <sz val="8"/>
            <color indexed="81"/>
            <rFont val="Tahoma"/>
            <family val="2"/>
          </rPr>
          <t>Wert Lohnsumme:</t>
        </r>
        <r>
          <rPr>
            <sz val="8"/>
            <color indexed="81"/>
            <rFont val="Tahoma"/>
            <family val="2"/>
          </rPr>
          <t xml:space="preserve">
Der Wert Lohnsumme wird ermittelt durch die errechnete Lohnsumme GHCH und multipliziert mit dem vorgegebenen Wert.</t>
        </r>
      </text>
    </comment>
  </commentList>
</comments>
</file>

<file path=xl/sharedStrings.xml><?xml version="1.0" encoding="utf-8"?>
<sst xmlns="http://schemas.openxmlformats.org/spreadsheetml/2006/main" count="74" uniqueCount="61">
  <si>
    <t xml:space="preserve"> 0 - 1'500.00</t>
  </si>
  <si>
    <t>1'501.00 - 3'000.00</t>
  </si>
  <si>
    <t>3'001.00 - 6'000.00</t>
  </si>
  <si>
    <t>Beitrag:</t>
  </si>
  <si>
    <t>Wert bis 1'500.00</t>
  </si>
  <si>
    <t>Wert ab 6'001.00</t>
  </si>
  <si>
    <t>Wert 1'501.00 bis 3'000.00</t>
  </si>
  <si>
    <t>Wert 3'001.00 bis 6'000.00</t>
  </si>
  <si>
    <t>Berechnet</t>
  </si>
  <si>
    <t>Beitrag brutto</t>
  </si>
  <si>
    <t>Beitrag netto</t>
  </si>
  <si>
    <t>Rückvergütung</t>
  </si>
  <si>
    <t>%</t>
  </si>
  <si>
    <t>Satz</t>
  </si>
  <si>
    <t>Rabatt (%)</t>
  </si>
  <si>
    <t>Rabattschlüssel</t>
  </si>
  <si>
    <t>höher 6'000.00</t>
  </si>
  <si>
    <t>Dropdown:</t>
  </si>
  <si>
    <t>gerundeter Wert:</t>
  </si>
  <si>
    <t>Gerundeter Wert:</t>
  </si>
  <si>
    <t>Contributi calcolati per</t>
  </si>
  <si>
    <t>Azienda / no. di cliente</t>
  </si>
  <si>
    <t>NPA/Luogo</t>
  </si>
  <si>
    <t>Sezione</t>
  </si>
  <si>
    <t>1.) Modulo Associazione</t>
  </si>
  <si>
    <t>2.) Modulo Formazione di base</t>
  </si>
  <si>
    <t>3.) Modulo Perfezionamento professionale</t>
  </si>
  <si>
    <t>Totale lordo</t>
  </si>
  <si>
    <t>selezionare</t>
  </si>
  <si>
    <t>Input</t>
  </si>
  <si>
    <t>Modulo</t>
  </si>
  <si>
    <t>Numero aziende</t>
  </si>
  <si>
    <t>Azienda principale</t>
  </si>
  <si>
    <t xml:space="preserve">Filiale </t>
  </si>
  <si>
    <t>Massa salariale assoggettata all'AVS</t>
  </si>
  <si>
    <t>azienda intera</t>
  </si>
  <si>
    <t>Ulteriore appartenenza ad associazioni</t>
  </si>
  <si>
    <t>Massa salariale conteggiata IES (Involucro edilizio Svizzera) (%)</t>
  </si>
  <si>
    <t>Organico collaboratori</t>
  </si>
  <si>
    <t>Dirigenti/Quadri</t>
  </si>
  <si>
    <t>Collaboratori assoggettati al CCL Involucro edilizio</t>
  </si>
  <si>
    <t>Collaboratori non assoggettati al CCL Involucro edilizio</t>
  </si>
  <si>
    <t>Apprendisti Involucro edilizio</t>
  </si>
  <si>
    <t>Collaboratori temporanei e a cottimo:</t>
  </si>
  <si>
    <t>Fatture temporanee</t>
  </si>
  <si>
    <t>Valore massa salariale</t>
  </si>
  <si>
    <t>Valore modulo Formazione di base</t>
  </si>
  <si>
    <t>1.) Calcolo modulo Associazione</t>
  </si>
  <si>
    <t>Numero apprendisti</t>
  </si>
  <si>
    <t>Valore modulo Perfezionamento</t>
  </si>
  <si>
    <t>Valori</t>
  </si>
  <si>
    <t>timbro della ditta/</t>
  </si>
  <si>
    <t>Nota:</t>
  </si>
  <si>
    <t>Si prega di inviare il modulo a Involucro edilizio Svizzera.</t>
  </si>
  <si>
    <t>Riduzione</t>
  </si>
  <si>
    <t>Luogo</t>
  </si>
  <si>
    <t>Data</t>
  </si>
  <si>
    <t>firma</t>
  </si>
  <si>
    <t xml:space="preserve">    Calcolatore delle prestazioni - Imposizione della quota annua Involucro edilizio Svizzera</t>
  </si>
  <si>
    <t>Contributo Involucro edilizio Svizzera</t>
  </si>
  <si>
    <t>Massa Salariale calcolata IES
 (Involucro edilizio Svizzera)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</si>
</sst>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quot;SFr.&quot;\ * #,##0.00_ ;_ &quot;SFr.&quot;\ * \-#,##0.00_ ;_ &quot;SFr.&quot;\ * &quot;-&quot;??_ ;_ @_ "/>
    <numFmt numFmtId="165" formatCode="_ * #,##0_ ;_ * \-#,##0_ ;_ * &quot;-&quot;??_ ;_ @_ "/>
    <numFmt numFmtId="166" formatCode="0.0%"/>
    <numFmt numFmtId="167" formatCode="_ [$CHF-807]\ * #,##0.00_ ;_ [$CHF-807]\ * \-#,##0.00_ ;_ [$CHF-807]\ * &quot;-&quot;??_ ;_ @_ "/>
  </numFmts>
  <fonts count="22" x14ac:knownFonts="1">
    <font>
      <sz val="11"/>
      <color theme="1"/>
      <name val="Calibri"/>
      <family val="2"/>
      <scheme val="minor"/>
    </font>
    <font>
      <sz val="11"/>
      <color theme="1"/>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b/>
      <sz val="11"/>
      <color theme="0"/>
      <name val="Calibri"/>
      <family val="2"/>
      <scheme val="minor"/>
    </font>
    <font>
      <b/>
      <sz val="11"/>
      <color theme="1"/>
      <name val="Calibri"/>
      <family val="2"/>
      <scheme val="minor"/>
    </font>
    <font>
      <b/>
      <sz val="20"/>
      <color theme="1"/>
      <name val="Calibri"/>
      <family val="2"/>
      <scheme val="minor"/>
    </font>
    <font>
      <b/>
      <sz val="8"/>
      <color indexed="81"/>
      <name val="Tahoma"/>
      <family val="2"/>
    </font>
    <font>
      <b/>
      <sz val="16"/>
      <color theme="3" tint="0.39997558519241921"/>
      <name val="Calibri"/>
      <family val="2"/>
      <scheme val="minor"/>
    </font>
    <font>
      <sz val="8"/>
      <color indexed="81"/>
      <name val="Tahoma"/>
      <family val="2"/>
    </font>
    <font>
      <b/>
      <i/>
      <sz val="8"/>
      <color indexed="81"/>
      <name val="Tahoma"/>
      <family val="2"/>
    </font>
    <font>
      <i/>
      <sz val="8"/>
      <color indexed="81"/>
      <name val="Tahoma"/>
      <family val="2"/>
    </font>
    <font>
      <sz val="11"/>
      <color rgb="FFFA7D00"/>
      <name val="Calibri"/>
      <family val="2"/>
      <scheme val="minor"/>
    </font>
    <font>
      <b/>
      <sz val="11"/>
      <name val="Calibri"/>
      <family val="2"/>
      <scheme val="minor"/>
    </font>
    <font>
      <sz val="9"/>
      <color indexed="81"/>
      <name val="Segoe UI"/>
      <family val="2"/>
    </font>
    <font>
      <b/>
      <sz val="11"/>
      <color rgb="FFFF7D32"/>
      <name val="Calibri"/>
      <family val="2"/>
      <scheme val="minor"/>
    </font>
    <font>
      <sz val="11"/>
      <color rgb="FFFF7D32"/>
      <name val="Calibri"/>
      <family val="2"/>
      <scheme val="minor"/>
    </font>
    <font>
      <sz val="11"/>
      <color theme="0"/>
      <name val="Calibri"/>
      <family val="2"/>
      <scheme val="minor"/>
    </font>
    <font>
      <b/>
      <sz val="9"/>
      <color indexed="81"/>
      <name val="Segoe UI"/>
      <charset val="1"/>
    </font>
    <font>
      <b/>
      <sz val="9"/>
      <color indexed="81"/>
      <name val="Segoe UI"/>
      <family val="2"/>
    </font>
    <font>
      <b/>
      <sz val="14"/>
      <name val="Calibri"/>
      <family val="2"/>
      <scheme val="minor"/>
    </font>
  </fonts>
  <fills count="12">
    <fill>
      <patternFill patternType="none"/>
    </fill>
    <fill>
      <patternFill patternType="gray125"/>
    </fill>
    <fill>
      <patternFill patternType="solid">
        <fgColor rgb="FFFFFFCC"/>
      </patternFill>
    </fill>
    <fill>
      <patternFill patternType="solid">
        <fgColor rgb="FFFFCC99"/>
      </patternFill>
    </fill>
    <fill>
      <patternFill patternType="solid">
        <fgColor rgb="FFF2F2F2"/>
      </patternFill>
    </fill>
    <fill>
      <patternFill patternType="solid">
        <fgColor rgb="FFA5A5A5"/>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
      <patternFill patternType="solid">
        <fgColor theme="9"/>
        <bgColor indexed="64"/>
      </patternFill>
    </fill>
    <fill>
      <patternFill patternType="solid">
        <fgColor rgb="FFFF7D32"/>
        <bgColor indexed="64"/>
      </patternFill>
    </fill>
  </fills>
  <borders count="37">
    <border>
      <left/>
      <right/>
      <top/>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indexed="64"/>
      </top>
      <bottom style="double">
        <color indexed="64"/>
      </bottom>
      <diagonal/>
    </border>
    <border>
      <left style="thin">
        <color rgb="FF7F7F7F"/>
      </left>
      <right style="thin">
        <color rgb="FF7F7F7F"/>
      </right>
      <top style="thin">
        <color rgb="FF7F7F7F"/>
      </top>
      <bottom/>
      <diagonal/>
    </border>
    <border>
      <left/>
      <right style="thin">
        <color rgb="FF7F7F7F"/>
      </right>
      <top style="thin">
        <color rgb="FF7F7F7F"/>
      </top>
      <bottom style="thin">
        <color rgb="FF7F7F7F"/>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7F7F7F"/>
      </left>
      <right/>
      <top style="thin">
        <color rgb="FF7F7F7F"/>
      </top>
      <bottom style="thin">
        <color rgb="FF7F7F7F"/>
      </bottom>
      <diagonal/>
    </border>
    <border>
      <left style="thin">
        <color theme="0" tint="-0.499984740745262"/>
      </left>
      <right style="thin">
        <color rgb="FF7F7F7F"/>
      </right>
      <top style="thin">
        <color theme="0" tint="-0.499984740745262"/>
      </top>
      <bottom style="thin">
        <color rgb="FF7F7F7F"/>
      </bottom>
      <diagonal/>
    </border>
    <border>
      <left/>
      <right/>
      <top/>
      <bottom style="thin">
        <color indexed="64"/>
      </bottom>
      <diagonal/>
    </border>
    <border>
      <left style="thick">
        <color theme="9"/>
      </left>
      <right/>
      <top style="thick">
        <color theme="9"/>
      </top>
      <bottom/>
      <diagonal/>
    </border>
    <border>
      <left/>
      <right/>
      <top style="thick">
        <color theme="9"/>
      </top>
      <bottom/>
      <diagonal/>
    </border>
    <border>
      <left/>
      <right style="thick">
        <color theme="9"/>
      </right>
      <top style="thick">
        <color theme="9"/>
      </top>
      <bottom/>
      <diagonal/>
    </border>
    <border>
      <left style="thick">
        <color theme="9"/>
      </left>
      <right/>
      <top/>
      <bottom/>
      <diagonal/>
    </border>
    <border>
      <left/>
      <right style="thick">
        <color theme="9"/>
      </right>
      <top/>
      <bottom/>
      <diagonal/>
    </border>
    <border>
      <left style="thick">
        <color theme="9"/>
      </left>
      <right/>
      <top/>
      <bottom style="thick">
        <color theme="9"/>
      </bottom>
      <diagonal/>
    </border>
    <border>
      <left/>
      <right/>
      <top/>
      <bottom style="thick">
        <color theme="9"/>
      </bottom>
      <diagonal/>
    </border>
    <border>
      <left/>
      <right style="thick">
        <color theme="9"/>
      </right>
      <top/>
      <bottom style="thick">
        <color theme="9"/>
      </bottom>
      <diagonal/>
    </border>
    <border>
      <left/>
      <right/>
      <top style="thin">
        <color rgb="FF7F7F7F"/>
      </top>
      <bottom style="thin">
        <color rgb="FF7F7F7F"/>
      </bottom>
      <diagonal/>
    </border>
    <border>
      <left style="thin">
        <color rgb="FF7F7F7F"/>
      </left>
      <right style="thin">
        <color rgb="FF7F7F7F"/>
      </right>
      <top style="thin">
        <color indexed="64"/>
      </top>
      <bottom style="thin">
        <color indexed="64"/>
      </bottom>
      <diagonal/>
    </border>
    <border>
      <left style="thin">
        <color rgb="FF7F7F7F"/>
      </left>
      <right style="thin">
        <color rgb="FF7F7F7F"/>
      </right>
      <top style="thin">
        <color rgb="FF7F7F7F"/>
      </top>
      <bottom style="thin">
        <color indexed="64"/>
      </bottom>
      <diagonal/>
    </border>
    <border>
      <left style="thin">
        <color theme="0" tint="-0.34998626667073579"/>
      </left>
      <right style="thin">
        <color rgb="FF7F7F7F"/>
      </right>
      <top style="thin">
        <color rgb="FF7F7F7F"/>
      </top>
      <bottom style="thin">
        <color rgb="FF7F7F7F"/>
      </bottom>
      <diagonal/>
    </border>
    <border>
      <left style="thin">
        <color rgb="FF7F7F7F"/>
      </left>
      <right/>
      <top style="thin">
        <color rgb="FF7F7F7F"/>
      </top>
      <bottom style="thin">
        <color indexed="64"/>
      </bottom>
      <diagonal/>
    </border>
    <border>
      <left/>
      <right/>
      <top style="thin">
        <color rgb="FF7F7F7F"/>
      </top>
      <bottom style="thin">
        <color indexed="64"/>
      </bottom>
      <diagonal/>
    </border>
    <border>
      <left/>
      <right style="thin">
        <color rgb="FF7F7F7F"/>
      </right>
      <top style="thin">
        <color rgb="FF7F7F7F"/>
      </top>
      <bottom style="thin">
        <color indexed="64"/>
      </bottom>
      <diagonal/>
    </border>
    <border>
      <left style="thin">
        <color rgb="FF7F7F7F"/>
      </left>
      <right/>
      <top/>
      <bottom style="double">
        <color indexed="64"/>
      </bottom>
      <diagonal/>
    </border>
    <border>
      <left/>
      <right/>
      <top/>
      <bottom style="double">
        <color indexed="64"/>
      </bottom>
      <diagonal/>
    </border>
    <border>
      <left/>
      <right style="thin">
        <color rgb="FF7F7F7F"/>
      </right>
      <top/>
      <bottom style="double">
        <color indexed="64"/>
      </bottom>
      <diagonal/>
    </border>
    <border>
      <left style="thin">
        <color rgb="FF7F7F7F"/>
      </left>
      <right style="thin">
        <color rgb="FF7F7F7F"/>
      </right>
      <top/>
      <bottom style="double">
        <color indexed="64"/>
      </bottom>
      <diagonal/>
    </border>
    <border>
      <left style="thin">
        <color rgb="FF7F7F7F"/>
      </left>
      <right/>
      <top style="thin">
        <color indexed="64"/>
      </top>
      <bottom style="thin">
        <color indexed="64"/>
      </bottom>
      <diagonal/>
    </border>
    <border>
      <left/>
      <right/>
      <top style="thin">
        <color indexed="64"/>
      </top>
      <bottom style="thin">
        <color indexed="64"/>
      </bottom>
      <diagonal/>
    </border>
    <border>
      <left/>
      <right style="thin">
        <color rgb="FF7F7F7F"/>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theme="0" tint="-0.34998626667073579"/>
      </left>
      <right/>
      <top style="thin">
        <color rgb="FF7F7F7F"/>
      </top>
      <bottom style="thin">
        <color rgb="FF7F7F7F"/>
      </bottom>
      <diagonal/>
    </border>
    <border>
      <left/>
      <right style="thin">
        <color theme="0"/>
      </right>
      <top style="thin">
        <color theme="0"/>
      </top>
      <bottom style="thin">
        <color theme="0"/>
      </bottom>
      <diagonal/>
    </border>
  </borders>
  <cellStyleXfs count="8">
    <xf numFmtId="0" fontId="0" fillId="0" borderId="0"/>
    <xf numFmtId="164" fontId="1" fillId="0" borderId="0" applyFont="0" applyFill="0" applyBorder="0" applyAlignment="0" applyProtection="0"/>
    <xf numFmtId="0" fontId="1" fillId="2" borderId="1" applyNumberFormat="0" applyFont="0" applyAlignment="0" applyProtection="0"/>
    <xf numFmtId="0" fontId="2" fillId="3" borderId="2" applyNumberFormat="0" applyAlignment="0" applyProtection="0"/>
    <xf numFmtId="0" fontId="3" fillId="4" borderId="3" applyNumberFormat="0" applyAlignment="0" applyProtection="0"/>
    <xf numFmtId="0" fontId="4" fillId="4" borderId="2" applyNumberFormat="0" applyAlignment="0" applyProtection="0"/>
    <xf numFmtId="0" fontId="5" fillId="5" borderId="4" applyNumberFormat="0" applyAlignment="0" applyProtection="0"/>
    <xf numFmtId="9" fontId="1" fillId="0" borderId="0" applyFont="0" applyFill="0" applyBorder="0" applyAlignment="0" applyProtection="0"/>
  </cellStyleXfs>
  <cellXfs count="121">
    <xf numFmtId="0" fontId="0" fillId="0" borderId="0" xfId="0"/>
    <xf numFmtId="164" fontId="0" fillId="0" borderId="0" xfId="1" applyFont="1"/>
    <xf numFmtId="164" fontId="0" fillId="0" borderId="0" xfId="0" applyNumberFormat="1"/>
    <xf numFmtId="0" fontId="0" fillId="2" borderId="1" xfId="2" applyFont="1"/>
    <xf numFmtId="0" fontId="6" fillId="0" borderId="0" xfId="0" applyFont="1"/>
    <xf numFmtId="0" fontId="7" fillId="0" borderId="0" xfId="0" applyFont="1"/>
    <xf numFmtId="0" fontId="6" fillId="0" borderId="0" xfId="0" applyFont="1" applyAlignment="1">
      <alignment horizontal="right"/>
    </xf>
    <xf numFmtId="0" fontId="4" fillId="4" borderId="2" xfId="5"/>
    <xf numFmtId="165" fontId="2" fillId="3" borderId="2" xfId="3" applyNumberFormat="1" applyAlignment="1">
      <alignment horizontal="center"/>
    </xf>
    <xf numFmtId="0" fontId="6" fillId="2" borderId="1" xfId="2" applyFont="1" applyAlignment="1">
      <alignment horizontal="center"/>
    </xf>
    <xf numFmtId="0" fontId="6" fillId="2" borderId="1" xfId="2" applyFont="1"/>
    <xf numFmtId="0" fontId="6" fillId="2" borderId="1" xfId="2" quotePrefix="1" applyFont="1" applyAlignment="1">
      <alignment horizontal="right"/>
    </xf>
    <xf numFmtId="0" fontId="6" fillId="2" borderId="1" xfId="2" applyFont="1" applyAlignment="1">
      <alignment horizontal="right"/>
    </xf>
    <xf numFmtId="164" fontId="2" fillId="3" borderId="2" xfId="3" applyNumberFormat="1"/>
    <xf numFmtId="165" fontId="4" fillId="4" borderId="2" xfId="5" applyNumberFormat="1"/>
    <xf numFmtId="165" fontId="5" fillId="5" borderId="4" xfId="6" applyNumberFormat="1"/>
    <xf numFmtId="43" fontId="3" fillId="4" borderId="3" xfId="4" applyNumberFormat="1"/>
    <xf numFmtId="43" fontId="4" fillId="4" borderId="2" xfId="5" applyNumberFormat="1"/>
    <xf numFmtId="166" fontId="3" fillId="4" borderId="3" xfId="4" applyNumberFormat="1"/>
    <xf numFmtId="0" fontId="0" fillId="6" borderId="0" xfId="0" applyFill="1"/>
    <xf numFmtId="0" fontId="6" fillId="0" borderId="5" xfId="0" applyFont="1" applyBorder="1"/>
    <xf numFmtId="0" fontId="0" fillId="8" borderId="0" xfId="0" applyFill="1"/>
    <xf numFmtId="0" fontId="6" fillId="7" borderId="0" xfId="0" applyFont="1" applyFill="1"/>
    <xf numFmtId="0" fontId="6" fillId="8" borderId="0" xfId="0" applyFont="1" applyFill="1"/>
    <xf numFmtId="0" fontId="6" fillId="8" borderId="0" xfId="0" applyFont="1" applyFill="1" applyAlignment="1">
      <alignment horizontal="center"/>
    </xf>
    <xf numFmtId="0" fontId="0" fillId="7" borderId="0" xfId="0" applyFill="1"/>
    <xf numFmtId="0" fontId="9" fillId="8" borderId="0" xfId="0" applyFont="1" applyFill="1"/>
    <xf numFmtId="0" fontId="4" fillId="7" borderId="2" xfId="5" applyFill="1" applyAlignment="1">
      <alignment horizontal="center"/>
    </xf>
    <xf numFmtId="0" fontId="6" fillId="9" borderId="0" xfId="0" applyFont="1" applyFill="1"/>
    <xf numFmtId="0" fontId="4" fillId="8" borderId="0" xfId="5" applyFill="1" applyBorder="1" applyAlignment="1">
      <alignment horizontal="center"/>
    </xf>
    <xf numFmtId="164" fontId="2" fillId="8" borderId="0" xfId="1" applyFont="1" applyFill="1" applyBorder="1" applyAlignment="1">
      <alignment horizontal="center"/>
    </xf>
    <xf numFmtId="0" fontId="2" fillId="8" borderId="0" xfId="3" applyFill="1" applyBorder="1" applyAlignment="1">
      <alignment horizontal="center"/>
    </xf>
    <xf numFmtId="0" fontId="0" fillId="8" borderId="0" xfId="0" applyFill="1" applyAlignment="1">
      <alignment horizontal="center"/>
    </xf>
    <xf numFmtId="0" fontId="0" fillId="8" borderId="11" xfId="0" applyFill="1" applyBorder="1"/>
    <xf numFmtId="0" fontId="6" fillId="8" borderId="0" xfId="0" applyFont="1" applyFill="1" applyAlignment="1">
      <alignment horizontal="left"/>
    </xf>
    <xf numFmtId="0" fontId="6" fillId="9" borderId="0" xfId="0" applyFont="1" applyFill="1" applyAlignment="1">
      <alignment horizontal="center"/>
    </xf>
    <xf numFmtId="0" fontId="0" fillId="8" borderId="12" xfId="0" applyFill="1" applyBorder="1"/>
    <xf numFmtId="0" fontId="0" fillId="8" borderId="13" xfId="0" applyFill="1" applyBorder="1"/>
    <xf numFmtId="0" fontId="0" fillId="8" borderId="14" xfId="0" applyFill="1" applyBorder="1"/>
    <xf numFmtId="0" fontId="0" fillId="8" borderId="15" xfId="0" applyFill="1" applyBorder="1"/>
    <xf numFmtId="0" fontId="0" fillId="8" borderId="16" xfId="0" applyFill="1" applyBorder="1"/>
    <xf numFmtId="0" fontId="6" fillId="8" borderId="15" xfId="0" applyFont="1" applyFill="1" applyBorder="1"/>
    <xf numFmtId="0" fontId="0" fillId="8" borderId="17" xfId="0" applyFill="1" applyBorder="1"/>
    <xf numFmtId="0" fontId="0" fillId="8" borderId="18" xfId="0" applyFill="1" applyBorder="1"/>
    <xf numFmtId="0" fontId="0" fillId="8" borderId="19" xfId="0" applyFill="1" applyBorder="1"/>
    <xf numFmtId="0" fontId="0" fillId="0" borderId="17" xfId="0" applyBorder="1"/>
    <xf numFmtId="0" fontId="0" fillId="0" borderId="19" xfId="0" applyBorder="1"/>
    <xf numFmtId="164" fontId="13" fillId="7" borderId="2" xfId="5" applyNumberFormat="1" applyFont="1" applyFill="1"/>
    <xf numFmtId="164" fontId="6" fillId="7" borderId="0" xfId="5" applyNumberFormat="1" applyFont="1" applyFill="1" applyBorder="1" applyAlignment="1">
      <alignment horizontal="left"/>
    </xf>
    <xf numFmtId="164" fontId="6" fillId="7" borderId="23" xfId="5" applyNumberFormat="1" applyFont="1" applyFill="1" applyBorder="1" applyAlignment="1">
      <alignment horizontal="left"/>
    </xf>
    <xf numFmtId="164" fontId="6" fillId="7" borderId="2" xfId="5" applyNumberFormat="1" applyFont="1" applyFill="1" applyAlignment="1">
      <alignment horizontal="left"/>
    </xf>
    <xf numFmtId="164" fontId="1" fillId="7" borderId="2" xfId="5" applyNumberFormat="1" applyFont="1" applyFill="1" applyAlignment="1">
      <alignment horizontal="left"/>
    </xf>
    <xf numFmtId="164" fontId="5" fillId="8" borderId="0" xfId="5" applyNumberFormat="1" applyFont="1" applyFill="1" applyBorder="1"/>
    <xf numFmtId="164" fontId="1" fillId="7" borderId="0" xfId="5" applyNumberFormat="1" applyFont="1" applyFill="1" applyBorder="1" applyAlignment="1">
      <alignment horizontal="left"/>
    </xf>
    <xf numFmtId="164" fontId="1" fillId="7" borderId="35" xfId="5" applyNumberFormat="1" applyFont="1" applyFill="1" applyBorder="1" applyAlignment="1">
      <alignment horizontal="left"/>
    </xf>
    <xf numFmtId="0" fontId="1" fillId="7" borderId="0" xfId="0" applyFont="1" applyFill="1"/>
    <xf numFmtId="0" fontId="1" fillId="7" borderId="0" xfId="0" applyFont="1" applyFill="1" applyAlignment="1">
      <alignment horizontal="center"/>
    </xf>
    <xf numFmtId="0" fontId="4" fillId="7" borderId="0" xfId="5" applyFill="1" applyBorder="1" applyAlignment="1">
      <alignment horizontal="center"/>
    </xf>
    <xf numFmtId="0" fontId="6" fillId="10" borderId="0" xfId="3" applyFont="1" applyFill="1" applyBorder="1" applyAlignment="1">
      <alignment horizontal="center"/>
    </xf>
    <xf numFmtId="164" fontId="6" fillId="10" borderId="0" xfId="1" applyFont="1" applyFill="1" applyBorder="1" applyAlignment="1">
      <alignment horizontal="center"/>
    </xf>
    <xf numFmtId="164" fontId="0" fillId="7" borderId="9" xfId="5" applyNumberFormat="1" applyFont="1" applyFill="1" applyBorder="1" applyAlignment="1">
      <alignment horizontal="left"/>
    </xf>
    <xf numFmtId="164" fontId="0" fillId="7" borderId="2" xfId="5" applyNumberFormat="1" applyFont="1" applyFill="1" applyAlignment="1">
      <alignment horizontal="left"/>
    </xf>
    <xf numFmtId="167" fontId="1" fillId="7" borderId="7" xfId="5" applyNumberFormat="1" applyFont="1" applyFill="1" applyBorder="1"/>
    <xf numFmtId="167" fontId="1" fillId="7" borderId="22" xfId="5" applyNumberFormat="1" applyFont="1" applyFill="1" applyBorder="1"/>
    <xf numFmtId="167" fontId="14" fillId="7" borderId="21" xfId="5" applyNumberFormat="1" applyFont="1" applyFill="1" applyBorder="1"/>
    <xf numFmtId="167" fontId="1" fillId="7" borderId="21" xfId="1" applyNumberFormat="1" applyFont="1" applyFill="1" applyBorder="1"/>
    <xf numFmtId="167" fontId="14" fillId="7" borderId="30" xfId="5" applyNumberFormat="1" applyFont="1" applyFill="1" applyBorder="1"/>
    <xf numFmtId="0" fontId="6" fillId="11" borderId="0" xfId="0" applyFont="1" applyFill="1"/>
    <xf numFmtId="0" fontId="0" fillId="11" borderId="0" xfId="0" applyFill="1"/>
    <xf numFmtId="0" fontId="16" fillId="7" borderId="6" xfId="5" applyFont="1" applyFill="1" applyBorder="1" applyAlignment="1">
      <alignment horizontal="center"/>
    </xf>
    <xf numFmtId="167" fontId="16" fillId="7" borderId="2" xfId="5" applyNumberFormat="1" applyFont="1" applyFill="1"/>
    <xf numFmtId="167" fontId="17" fillId="7" borderId="2" xfId="5" applyNumberFormat="1" applyFont="1" applyFill="1"/>
    <xf numFmtId="0" fontId="16" fillId="7" borderId="2" xfId="5" applyFont="1" applyFill="1" applyAlignment="1">
      <alignment horizontal="center"/>
    </xf>
    <xf numFmtId="167" fontId="17" fillId="7" borderId="7" xfId="5" applyNumberFormat="1" applyFont="1" applyFill="1" applyBorder="1"/>
    <xf numFmtId="10" fontId="17" fillId="7" borderId="8" xfId="5" applyNumberFormat="1" applyFont="1" applyFill="1" applyBorder="1"/>
    <xf numFmtId="9" fontId="17" fillId="7" borderId="2" xfId="5" applyNumberFormat="1" applyFont="1" applyFill="1"/>
    <xf numFmtId="10" fontId="17" fillId="7" borderId="2" xfId="5" applyNumberFormat="1" applyFont="1" applyFill="1"/>
    <xf numFmtId="0" fontId="5" fillId="11" borderId="0" xfId="0" applyFont="1" applyFill="1"/>
    <xf numFmtId="0" fontId="5" fillId="0" borderId="0" xfId="0" applyFont="1"/>
    <xf numFmtId="0" fontId="0" fillId="8" borderId="15" xfId="0" quotePrefix="1" applyFill="1" applyBorder="1"/>
    <xf numFmtId="0" fontId="0" fillId="8" borderId="16" xfId="0" quotePrefix="1" applyFill="1" applyBorder="1" applyAlignment="1">
      <alignment horizontal="right"/>
    </xf>
    <xf numFmtId="1" fontId="4" fillId="7" borderId="6" xfId="5" applyNumberFormat="1" applyFill="1" applyBorder="1" applyAlignment="1">
      <alignment horizontal="center"/>
    </xf>
    <xf numFmtId="1" fontId="16" fillId="7" borderId="2" xfId="5" applyNumberFormat="1" applyFont="1" applyFill="1" applyAlignment="1">
      <alignment horizontal="center"/>
    </xf>
    <xf numFmtId="0" fontId="6" fillId="0" borderId="34" xfId="0" applyFont="1" applyBorder="1"/>
    <xf numFmtId="1" fontId="0" fillId="0" borderId="34" xfId="0" applyNumberFormat="1" applyBorder="1"/>
    <xf numFmtId="9" fontId="0" fillId="0" borderId="34" xfId="7" applyFont="1" applyBorder="1"/>
    <xf numFmtId="164" fontId="0" fillId="7" borderId="23" xfId="5" applyNumberFormat="1" applyFont="1" applyFill="1" applyBorder="1" applyAlignment="1">
      <alignment horizontal="left"/>
    </xf>
    <xf numFmtId="164" fontId="0" fillId="7" borderId="35" xfId="5" applyNumberFormat="1" applyFont="1" applyFill="1" applyBorder="1" applyAlignment="1">
      <alignment horizontal="left"/>
    </xf>
    <xf numFmtId="164" fontId="0" fillId="7" borderId="35" xfId="5" applyNumberFormat="1" applyFont="1" applyFill="1" applyBorder="1" applyAlignment="1">
      <alignment horizontal="left" wrapText="1"/>
    </xf>
    <xf numFmtId="164" fontId="0" fillId="7" borderId="9" xfId="5" applyNumberFormat="1" applyFont="1" applyFill="1" applyBorder="1" applyAlignment="1"/>
    <xf numFmtId="164" fontId="0" fillId="7" borderId="2" xfId="5" applyNumberFormat="1" applyFont="1" applyFill="1" applyAlignment="1"/>
    <xf numFmtId="164" fontId="6" fillId="7" borderId="0" xfId="5" applyNumberFormat="1" applyFont="1" applyFill="1" applyBorder="1" applyAlignment="1"/>
    <xf numFmtId="164" fontId="0" fillId="7" borderId="9" xfId="5" applyNumberFormat="1" applyFont="1" applyFill="1" applyBorder="1" applyAlignment="1">
      <alignment wrapText="1"/>
    </xf>
    <xf numFmtId="164" fontId="6" fillId="7" borderId="2" xfId="5" applyNumberFormat="1" applyFont="1" applyFill="1" applyAlignment="1">
      <alignment horizontal="left" wrapText="1"/>
    </xf>
    <xf numFmtId="167" fontId="16" fillId="7" borderId="2" xfId="1" applyNumberFormat="1" applyFont="1" applyFill="1" applyBorder="1" applyAlignment="1">
      <alignment vertical="center"/>
    </xf>
    <xf numFmtId="167" fontId="16" fillId="7" borderId="2" xfId="5" applyNumberFormat="1" applyFont="1" applyFill="1" applyAlignment="1">
      <alignment vertical="center"/>
    </xf>
    <xf numFmtId="167" fontId="16" fillId="7" borderId="10" xfId="5" applyNumberFormat="1" applyFont="1" applyFill="1" applyBorder="1" applyAlignment="1">
      <alignment vertical="center"/>
    </xf>
    <xf numFmtId="0" fontId="6" fillId="9" borderId="0" xfId="0" applyFont="1" applyFill="1" applyAlignment="1">
      <alignment horizontal="center"/>
    </xf>
    <xf numFmtId="164" fontId="0" fillId="7" borderId="9" xfId="5" applyNumberFormat="1" applyFont="1" applyFill="1" applyBorder="1" applyAlignment="1">
      <alignment horizontal="left"/>
    </xf>
    <xf numFmtId="164" fontId="1" fillId="7" borderId="20" xfId="5" applyNumberFormat="1" applyFont="1" applyFill="1" applyBorder="1" applyAlignment="1">
      <alignment horizontal="left"/>
    </xf>
    <xf numFmtId="164" fontId="1" fillId="7" borderId="7" xfId="5" applyNumberFormat="1" applyFont="1" applyFill="1" applyBorder="1" applyAlignment="1">
      <alignment horizontal="left"/>
    </xf>
    <xf numFmtId="164" fontId="6" fillId="7" borderId="24" xfId="5" applyNumberFormat="1" applyFont="1" applyFill="1" applyBorder="1" applyAlignment="1">
      <alignment horizontal="left"/>
    </xf>
    <xf numFmtId="164" fontId="6" fillId="7" borderId="25" xfId="5" applyNumberFormat="1" applyFont="1" applyFill="1" applyBorder="1" applyAlignment="1">
      <alignment horizontal="left"/>
    </xf>
    <xf numFmtId="164" fontId="6" fillId="7" borderId="26" xfId="5" applyNumberFormat="1" applyFont="1" applyFill="1" applyBorder="1" applyAlignment="1">
      <alignment horizontal="left"/>
    </xf>
    <xf numFmtId="164" fontId="0" fillId="7" borderId="31" xfId="5" applyNumberFormat="1" applyFont="1" applyFill="1" applyBorder="1" applyAlignment="1">
      <alignment horizontal="left"/>
    </xf>
    <xf numFmtId="164" fontId="1" fillId="7" borderId="32" xfId="5" applyNumberFormat="1" applyFont="1" applyFill="1" applyBorder="1" applyAlignment="1">
      <alignment horizontal="left"/>
    </xf>
    <xf numFmtId="164" fontId="1" fillId="7" borderId="33" xfId="5" applyNumberFormat="1" applyFont="1" applyFill="1" applyBorder="1" applyAlignment="1">
      <alignment horizontal="left"/>
    </xf>
    <xf numFmtId="164" fontId="6" fillId="7" borderId="27" xfId="5" applyNumberFormat="1" applyFont="1" applyFill="1" applyBorder="1" applyAlignment="1">
      <alignment horizontal="left"/>
    </xf>
    <xf numFmtId="164" fontId="6" fillId="7" borderId="28" xfId="5" applyNumberFormat="1" applyFont="1" applyFill="1" applyBorder="1" applyAlignment="1">
      <alignment horizontal="left"/>
    </xf>
    <xf numFmtId="164" fontId="6" fillId="7" borderId="29" xfId="5" applyNumberFormat="1" applyFont="1" applyFill="1" applyBorder="1" applyAlignment="1">
      <alignment horizontal="left"/>
    </xf>
    <xf numFmtId="0" fontId="21" fillId="11" borderId="0" xfId="0" applyFont="1" applyFill="1" applyAlignment="1">
      <alignment horizontal="center"/>
    </xf>
    <xf numFmtId="0" fontId="14" fillId="11" borderId="0" xfId="0" applyFont="1" applyFill="1"/>
    <xf numFmtId="0" fontId="18" fillId="11" borderId="36" xfId="0" applyFont="1" applyFill="1" applyBorder="1" applyAlignment="1">
      <alignment horizontal="right"/>
    </xf>
    <xf numFmtId="0" fontId="14" fillId="11" borderId="34" xfId="0" applyFont="1" applyFill="1" applyBorder="1"/>
    <xf numFmtId="0" fontId="18" fillId="11" borderId="34" xfId="0" applyFont="1" applyFill="1" applyBorder="1" applyAlignment="1">
      <alignment horizontal="left"/>
    </xf>
    <xf numFmtId="0" fontId="14" fillId="11" borderId="34" xfId="3" applyFont="1" applyFill="1" applyBorder="1" applyAlignment="1">
      <alignment horizontal="center"/>
    </xf>
    <xf numFmtId="0" fontId="14" fillId="11" borderId="34" xfId="3" applyFont="1" applyFill="1" applyBorder="1" applyAlignment="1">
      <alignment horizontal="center" vertical="center"/>
    </xf>
    <xf numFmtId="1" fontId="14" fillId="11" borderId="34" xfId="3" applyNumberFormat="1" applyFont="1" applyFill="1" applyBorder="1" applyAlignment="1">
      <alignment horizontal="center"/>
    </xf>
    <xf numFmtId="167" fontId="14" fillId="11" borderId="34" xfId="1" applyNumberFormat="1" applyFont="1" applyFill="1" applyBorder="1" applyAlignment="1">
      <alignment horizontal="center"/>
    </xf>
    <xf numFmtId="9" fontId="14" fillId="11" borderId="34" xfId="7" applyFont="1" applyFill="1" applyBorder="1" applyAlignment="1">
      <alignment horizontal="center" vertical="center"/>
    </xf>
    <xf numFmtId="1" fontId="14" fillId="11" borderId="34" xfId="3" applyNumberFormat="1" applyFont="1" applyFill="1" applyBorder="1" applyAlignment="1">
      <alignment horizontal="center" vertical="center"/>
    </xf>
  </cellXfs>
  <cellStyles count="8">
    <cellStyle name="Ausgabe" xfId="4" builtinId="21"/>
    <cellStyle name="Berechnung" xfId="5" builtinId="22"/>
    <cellStyle name="Eingabe" xfId="3" builtinId="20"/>
    <cellStyle name="Notiz" xfId="2" builtinId="10"/>
    <cellStyle name="Prozent" xfId="7" builtinId="5"/>
    <cellStyle name="Standard" xfId="0" builtinId="0"/>
    <cellStyle name="Währung" xfId="1" builtinId="4"/>
    <cellStyle name="Zelle überprüfen" xfId="6" builtinId="23"/>
  </cellStyles>
  <dxfs count="0"/>
  <tableStyles count="0" defaultTableStyle="TableStyleMedium2" defaultPivotStyle="PivotStyleLight16"/>
  <colors>
    <mruColors>
      <color rgb="FFFF7D3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activeX1.xml><?xml version="1.0" encoding="utf-8"?>
<ax:ocx xmlns:ax="http://schemas.microsoft.com/office/2006/activeX" xmlns:r="http://schemas.openxmlformats.org/officeDocument/2006/relationships" ax:classid="{8BD21D10-EC42-11CE-9E0D-00AA006002F3}" ax:persistence="persistStreamInit" r:id="rId1"/>
</file>

<file path=xl/activeX/activeX2.xml><?xml version="1.0" encoding="utf-8"?>
<ax:ocx xmlns:ax="http://schemas.microsoft.com/office/2006/activeX" xmlns:r="http://schemas.openxmlformats.org/officeDocument/2006/relationships" ax:classid="{8BD21D10-EC42-11CE-9E0D-00AA006002F3}" ax:persistence="persistStreamInit" r:id="rId1"/>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Calc delle prestazioni'!A1"/></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absoluteAnchor>
    <xdr:pos x="6562725" y="3409950"/>
    <xdr:ext cx="1419225" cy="514350"/>
    <xdr:sp macro="" textlink="">
      <xdr:nvSpPr>
        <xdr:cNvPr id="3" name="Schaltfläche &quot;Weiter&quot;" descr="Hier geht's zur Berechnung.">
          <a:hlinkClick xmlns:r="http://schemas.openxmlformats.org/officeDocument/2006/relationships" r:id="rId1"/>
          <a:extLst>
            <a:ext uri="{FF2B5EF4-FFF2-40B4-BE49-F238E27FC236}">
              <a16:creationId xmlns:a16="http://schemas.microsoft.com/office/drawing/2014/main" id="{00000000-0008-0000-0000-000003000000}"/>
            </a:ext>
            <a:ext uri="{C183D7F6-B498-43B3-948B-1728B52AA6E4}">
              <adec:decorative xmlns:adec="http://schemas.microsoft.com/office/drawing/2017/decorative" val="0"/>
            </a:ext>
          </a:extLst>
        </xdr:cNvPr>
        <xdr:cNvSpPr/>
      </xdr:nvSpPr>
      <xdr:spPr>
        <a:xfrm>
          <a:off x="6562725" y="3409950"/>
          <a:ext cx="1419225" cy="514350"/>
        </a:xfrm>
        <a:prstGeom prst="rect">
          <a:avLst/>
        </a:prstGeom>
        <a:solidFill>
          <a:srgbClr val="FF7D32"/>
        </a:solidFill>
        <a:ln>
          <a:noFill/>
        </a:ln>
        <a:effectLst>
          <a:outerShdw blurRad="44450" dist="27940" dir="5400000" algn="ctr">
            <a:srgbClr val="000000">
              <a:alpha val="32000"/>
            </a:srgbClr>
          </a:outerShdw>
        </a:effectLst>
        <a:scene3d>
          <a:camera prst="orthographicFront">
            <a:rot lat="0" lon="0" rev="0"/>
          </a:camera>
          <a:lightRig rig="balanced" dir="t">
            <a:rot lat="0" lon="0" rev="8700000"/>
          </a:lightRig>
        </a:scene3d>
        <a:sp3d>
          <a:bevelT w="190500" h="38100"/>
        </a:sp3d>
      </xdr:spPr>
      <xdr:style>
        <a:lnRef idx="2">
          <a:schemeClr val="accent2">
            <a:shade val="50000"/>
          </a:schemeClr>
        </a:lnRef>
        <a:fillRef idx="1">
          <a:schemeClr val="accent2"/>
        </a:fillRef>
        <a:effectRef idx="0">
          <a:schemeClr val="accent2"/>
        </a:effectRef>
        <a:fontRef idx="minor">
          <a:schemeClr val="lt1"/>
        </a:fontRef>
      </xdr:style>
      <xdr:txBody>
        <a:bodyPr vertOverflow="clip" horzOverflow="clip" rtlCol="0" anchor="ctr"/>
        <a:lstStyle/>
        <a:p>
          <a:pPr algn="ctr" rtl="0"/>
          <a:r>
            <a:rPr lang="de-CH" sz="1600" b="0" cap="none" spc="0" baseline="0">
              <a:ln>
                <a:noFill/>
              </a:ln>
              <a:solidFill>
                <a:sysClr val="windowText" lastClr="000000"/>
              </a:solidFill>
              <a:effectLst/>
              <a:latin typeface="Segoe UI" panose="020B0502040204020203" pitchFamily="34" charset="0"/>
              <a:ea typeface="Segoe UI" pitchFamily="34" charset="0"/>
              <a:cs typeface="Segoe UI" panose="020B0502040204020203" pitchFamily="34" charset="0"/>
            </a:rPr>
            <a:t>Calcolo</a:t>
          </a:r>
          <a:endParaRPr lang="en-US" sz="1600" b="0" cap="none" spc="0">
            <a:ln>
              <a:noFill/>
            </a:ln>
            <a:solidFill>
              <a:sysClr val="windowText" lastClr="000000"/>
            </a:solidFill>
            <a:effectLst/>
            <a:latin typeface="Segoe UI" panose="020B0502040204020203" pitchFamily="34" charset="0"/>
            <a:ea typeface="Segoe UI" pitchFamily="34" charset="0"/>
            <a:cs typeface="Segoe UI" panose="020B0502040204020203" pitchFamily="34" charset="0"/>
          </a:endParaRPr>
        </a:p>
      </xdr:txBody>
    </xdr:sp>
    <xdr:clientData fPrintsWithSheet="0"/>
  </xdr:absoluteAnchor>
  <xdr:twoCellAnchor>
    <xdr:from>
      <xdr:col>1</xdr:col>
      <xdr:colOff>55906</xdr:colOff>
      <xdr:row>7</xdr:row>
      <xdr:rowOff>73714</xdr:rowOff>
    </xdr:from>
    <xdr:to>
      <xdr:col>10</xdr:col>
      <xdr:colOff>655981</xdr:colOff>
      <xdr:row>12</xdr:row>
      <xdr:rowOff>26090</xdr:rowOff>
    </xdr:to>
    <xdr:sp macro="" textlink="">
      <xdr:nvSpPr>
        <xdr:cNvPr id="4" name="Text Box 6">
          <a:extLst>
            <a:ext uri="{FF2B5EF4-FFF2-40B4-BE49-F238E27FC236}">
              <a16:creationId xmlns:a16="http://schemas.microsoft.com/office/drawing/2014/main" id="{00000000-0008-0000-0000-000004000000}"/>
            </a:ext>
          </a:extLst>
        </xdr:cNvPr>
        <xdr:cNvSpPr txBox="1">
          <a:spLocks noChangeArrowheads="1"/>
        </xdr:cNvSpPr>
      </xdr:nvSpPr>
      <xdr:spPr bwMode="auto">
        <a:xfrm>
          <a:off x="817906" y="1407214"/>
          <a:ext cx="7458075" cy="904876"/>
        </a:xfrm>
        <a:prstGeom prst="rect">
          <a:avLst/>
        </a:prstGeom>
        <a:solidFill>
          <a:srgbClr val="FFFFFF"/>
        </a:solidFill>
        <a:ln w="9525">
          <a:solidFill>
            <a:schemeClr val="bg1"/>
          </a:solidFill>
          <a:miter lim="800000"/>
          <a:headEnd/>
          <a:tailEnd/>
        </a:ln>
      </xdr:spPr>
      <xdr:txBody>
        <a:bodyPr vertOverflow="clip" wrap="square" lIns="27432" tIns="27432" rIns="0" bIns="0" anchor="t" upright="1"/>
        <a:lstStyle/>
        <a:p>
          <a:pPr algn="l" rtl="0">
            <a:defRPr sz="1000"/>
          </a:pPr>
          <a:r>
            <a:rPr lang="de-CH" sz="2800" b="1" i="0" u="none" strike="noStrike" baseline="0">
              <a:solidFill>
                <a:srgbClr val="FF7D32"/>
              </a:solidFill>
              <a:latin typeface="+mn-lt"/>
              <a:cs typeface="Calibri"/>
            </a:rPr>
            <a:t>Calc delle prestazioni Involucro edilizio Svizzera</a:t>
          </a:r>
        </a:p>
      </xdr:txBody>
    </xdr:sp>
    <xdr:clientData/>
  </xdr:twoCellAnchor>
  <xdr:oneCellAnchor>
    <xdr:from>
      <xdr:col>7</xdr:col>
      <xdr:colOff>546651</xdr:colOff>
      <xdr:row>12</xdr:row>
      <xdr:rowOff>24848</xdr:rowOff>
    </xdr:from>
    <xdr:ext cx="2070653" cy="718530"/>
    <xdr:sp macro="" textlink="">
      <xdr:nvSpPr>
        <xdr:cNvPr id="5" name="Textfeld 4">
          <a:extLst>
            <a:ext uri="{FF2B5EF4-FFF2-40B4-BE49-F238E27FC236}">
              <a16:creationId xmlns:a16="http://schemas.microsoft.com/office/drawing/2014/main" id="{00000000-0008-0000-0000-000005000000}"/>
            </a:ext>
          </a:extLst>
        </xdr:cNvPr>
        <xdr:cNvSpPr txBox="1"/>
      </xdr:nvSpPr>
      <xdr:spPr>
        <a:xfrm>
          <a:off x="5880651" y="2310848"/>
          <a:ext cx="2070653" cy="718530"/>
        </a:xfrm>
        <a:prstGeom prst="rect">
          <a:avLst/>
        </a:prstGeom>
        <a:solidFill>
          <a:schemeClr val="accent6">
            <a:lumMod val="20000"/>
            <a:lumOff val="80000"/>
          </a:schemeClr>
        </a:solidFill>
        <a:ln w="28575">
          <a:solidFill>
            <a:srgbClr val="FF7D3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2000" b="1"/>
            <a:t>Calcolatore delle prestazioni 2025</a:t>
          </a:r>
        </a:p>
      </xdr:txBody>
    </xdr:sp>
    <xdr:clientData/>
  </xdr:oneCellAnchor>
  <xdr:twoCellAnchor editAs="oneCell">
    <xdr:from>
      <xdr:col>1</xdr:col>
      <xdr:colOff>104775</xdr:colOff>
      <xdr:row>14</xdr:row>
      <xdr:rowOff>38100</xdr:rowOff>
    </xdr:from>
    <xdr:to>
      <xdr:col>6</xdr:col>
      <xdr:colOff>336773</xdr:colOff>
      <xdr:row>20</xdr:row>
      <xdr:rowOff>157081</xdr:rowOff>
    </xdr:to>
    <xdr:pic>
      <xdr:nvPicPr>
        <xdr:cNvPr id="6" name="Grafik 5">
          <a:extLst>
            <a:ext uri="{FF2B5EF4-FFF2-40B4-BE49-F238E27FC236}">
              <a16:creationId xmlns:a16="http://schemas.microsoft.com/office/drawing/2014/main" id="{A25A0ADC-4809-06B7-8A27-48885C9DFE1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66775" y="2705100"/>
          <a:ext cx="4041998" cy="126198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390525</xdr:colOff>
          <xdr:row>69</xdr:row>
          <xdr:rowOff>38100</xdr:rowOff>
        </xdr:from>
        <xdr:to>
          <xdr:col>2</xdr:col>
          <xdr:colOff>1400175</xdr:colOff>
          <xdr:row>70</xdr:row>
          <xdr:rowOff>123825</xdr:rowOff>
        </xdr:to>
        <xdr:sp macro="" textlink="">
          <xdr:nvSpPr>
            <xdr:cNvPr id="2093" name="Ort" hidden="1">
              <a:extLst>
                <a:ext uri="{63B3BB69-23CF-44E3-9099-C40C66FF867C}">
                  <a14:compatExt spid="_x0000_s2093"/>
                </a:ext>
                <a:ext uri="{FF2B5EF4-FFF2-40B4-BE49-F238E27FC236}">
                  <a16:creationId xmlns:a16="http://schemas.microsoft.com/office/drawing/2014/main" id="{00000000-0008-0000-0100-00002D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533400</xdr:colOff>
          <xdr:row>69</xdr:row>
          <xdr:rowOff>28575</xdr:rowOff>
        </xdr:from>
        <xdr:to>
          <xdr:col>5</xdr:col>
          <xdr:colOff>314325</xdr:colOff>
          <xdr:row>70</xdr:row>
          <xdr:rowOff>114300</xdr:rowOff>
        </xdr:to>
        <xdr:sp macro="" textlink="">
          <xdr:nvSpPr>
            <xdr:cNvPr id="2095" name="TextBox1" hidden="1">
              <a:extLst>
                <a:ext uri="{63B3BB69-23CF-44E3-9099-C40C66FF867C}">
                  <a14:compatExt spid="_x0000_s2095"/>
                </a:ext>
                <a:ext uri="{FF2B5EF4-FFF2-40B4-BE49-F238E27FC236}">
                  <a16:creationId xmlns:a16="http://schemas.microsoft.com/office/drawing/2014/main" id="{00000000-0008-0000-0100-00002F08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oneCellAnchor>
    <xdr:from>
      <xdr:col>6</xdr:col>
      <xdr:colOff>800100</xdr:colOff>
      <xdr:row>0</xdr:row>
      <xdr:rowOff>85725</xdr:rowOff>
    </xdr:from>
    <xdr:ext cx="2070653" cy="718530"/>
    <xdr:sp macro="" textlink="">
      <xdr:nvSpPr>
        <xdr:cNvPr id="6" name="Textfeld 5">
          <a:extLst>
            <a:ext uri="{FF2B5EF4-FFF2-40B4-BE49-F238E27FC236}">
              <a16:creationId xmlns:a16="http://schemas.microsoft.com/office/drawing/2014/main" id="{00000000-0008-0000-0100-000006000000}"/>
            </a:ext>
          </a:extLst>
        </xdr:cNvPr>
        <xdr:cNvSpPr txBox="1"/>
      </xdr:nvSpPr>
      <xdr:spPr>
        <a:xfrm>
          <a:off x="10906125" y="85725"/>
          <a:ext cx="2070653" cy="718530"/>
        </a:xfrm>
        <a:prstGeom prst="rect">
          <a:avLst/>
        </a:prstGeom>
        <a:solidFill>
          <a:schemeClr val="accent6">
            <a:lumMod val="20000"/>
            <a:lumOff val="80000"/>
          </a:schemeClr>
        </a:solidFill>
        <a:ln w="28575">
          <a:solidFill>
            <a:srgbClr val="FF7D32"/>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de-CH" sz="2000" b="1"/>
            <a:t>Calcolatore delle prestazioni 2025</a:t>
          </a:r>
        </a:p>
      </xdr:txBody>
    </xdr:sp>
    <xdr:clientData/>
  </xdr:oneCellAnchor>
  <xdr:twoCellAnchor editAs="oneCell">
    <xdr:from>
      <xdr:col>2</xdr:col>
      <xdr:colOff>1871382</xdr:colOff>
      <xdr:row>0</xdr:row>
      <xdr:rowOff>167734</xdr:rowOff>
    </xdr:from>
    <xdr:to>
      <xdr:col>6</xdr:col>
      <xdr:colOff>243203</xdr:colOff>
      <xdr:row>3</xdr:row>
      <xdr:rowOff>163805</xdr:rowOff>
    </xdr:to>
    <xdr:pic>
      <xdr:nvPicPr>
        <xdr:cNvPr id="3" name="Grafik 2">
          <a:extLst>
            <a:ext uri="{FF2B5EF4-FFF2-40B4-BE49-F238E27FC236}">
              <a16:creationId xmlns:a16="http://schemas.microsoft.com/office/drawing/2014/main" id="{29A6AD2E-8A18-AC7A-30C5-C52870151A02}"/>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563970" y="167734"/>
          <a:ext cx="2786939" cy="87013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drawing" Target="../drawings/drawing2.xml"/><Relationship Id="rId7" Type="http://schemas.openxmlformats.org/officeDocument/2006/relationships/control" Target="../activeX/activeX2.xml"/><Relationship Id="rId2" Type="http://schemas.openxmlformats.org/officeDocument/2006/relationships/printerSettings" Target="../printerSettings/printerSettings3.bin"/><Relationship Id="rId1" Type="http://schemas.openxmlformats.org/officeDocument/2006/relationships/printerSettings" Target="../printerSettings/printerSettings2.bin"/><Relationship Id="rId6" Type="http://schemas.openxmlformats.org/officeDocument/2006/relationships/image" Target="../media/image2.emf"/><Relationship Id="rId5" Type="http://schemas.openxmlformats.org/officeDocument/2006/relationships/control" Target="../activeX/activeX1.xml"/><Relationship Id="rId4" Type="http://schemas.openxmlformats.org/officeDocument/2006/relationships/vmlDrawing" Target="../drawings/vmlDrawing1.vm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5.bin"/><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AAE48-B5F5-4AAE-A938-D1244AA65598}">
  <sheetPr codeName="Tabelle5"/>
  <dimension ref="A1"/>
  <sheetViews>
    <sheetView showGridLines="0" showRowColHeaders="0" tabSelected="1" zoomScaleNormal="100" workbookViewId="0">
      <selection activeCell="L27" sqref="L27"/>
    </sheetView>
  </sheetViews>
  <sheetFormatPr baseColWidth="10" defaultColWidth="11.42578125" defaultRowHeight="15" x14ac:dyDescent="0.25"/>
  <cols>
    <col min="1" max="16384" width="11.42578125" style="21"/>
  </cols>
  <sheetData/>
  <sheetProtection algorithmName="SHA-512" hashValue="GcCQc9Ksp/fOyq5doDmuhRZ//RGcrYq1CYudY1DIQHpd33qGyBbreJbDY6eqhmSB3m62y0B+a7FollSXNSclMQ==" saltValue="nSG96osxYt02cGX94Fynkw==" spinCount="100000" sheet="1" objects="1" scenarios="1" selectLockedCells="1" selectUnlockedCells="1"/>
  <pageMargins left="0.7" right="0.7" top="0.78740157499999996" bottom="0.78740157499999996" header="0.3" footer="0.3"/>
  <pageSetup paperSize="9" orientation="landscape"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KK72"/>
  <sheetViews>
    <sheetView showGridLines="0" showRowColHeaders="0" zoomScale="85" zoomScaleNormal="85" zoomScalePageLayoutView="85" workbookViewId="0">
      <selection activeCell="K20" sqref="K20"/>
    </sheetView>
  </sheetViews>
  <sheetFormatPr baseColWidth="10" defaultRowHeight="15" x14ac:dyDescent="0.25"/>
  <cols>
    <col min="1" max="1" width="77.28515625" customWidth="1"/>
    <col min="2" max="2" width="8.140625" customWidth="1"/>
    <col min="3" max="3" width="37.140625" customWidth="1"/>
    <col min="4" max="4" width="18.42578125" customWidth="1"/>
    <col min="5" max="5" width="14.42578125" hidden="1" customWidth="1"/>
    <col min="6" max="6" width="10.5703125" customWidth="1"/>
    <col min="7" max="7" width="18.42578125" customWidth="1"/>
    <col min="8" max="8" width="20.7109375" customWidth="1"/>
    <col min="9" max="9" width="5.28515625" customWidth="1"/>
    <col min="11" max="11" width="14.42578125" bestFit="1" customWidth="1"/>
    <col min="12" max="12" width="19.5703125" hidden="1" customWidth="1"/>
    <col min="13" max="13" width="15.42578125" bestFit="1" customWidth="1"/>
    <col min="14" max="14" width="14.42578125" customWidth="1"/>
    <col min="15" max="15" width="15.5703125" customWidth="1"/>
    <col min="16" max="16" width="15.42578125" bestFit="1" customWidth="1"/>
  </cols>
  <sheetData>
    <row r="1" spans="1:297" ht="22.5" customHeight="1" thickTop="1" x14ac:dyDescent="0.25">
      <c r="B1" s="36"/>
      <c r="C1" s="37"/>
      <c r="D1" s="37"/>
      <c r="E1" s="37"/>
      <c r="F1" s="37"/>
      <c r="G1" s="37"/>
      <c r="H1" s="37"/>
      <c r="I1" s="38"/>
    </row>
    <row r="2" spans="1:297" ht="22.5" customHeight="1" x14ac:dyDescent="0.25">
      <c r="B2" s="39"/>
      <c r="C2" s="21"/>
      <c r="D2" s="21"/>
      <c r="E2" s="21"/>
      <c r="F2" s="21"/>
      <c r="G2" s="21"/>
      <c r="H2" s="21"/>
      <c r="I2" s="40"/>
    </row>
    <row r="3" spans="1:297" ht="23.25" customHeight="1" x14ac:dyDescent="0.25">
      <c r="B3" s="39"/>
      <c r="C3" s="21"/>
      <c r="D3" s="21"/>
      <c r="E3" s="21"/>
      <c r="F3" s="21"/>
      <c r="G3" s="21"/>
      <c r="H3" s="21"/>
      <c r="I3" s="40"/>
    </row>
    <row r="4" spans="1:297" ht="23.25" customHeight="1" x14ac:dyDescent="0.25">
      <c r="B4" s="39"/>
      <c r="C4" s="21"/>
      <c r="D4" s="21"/>
      <c r="E4" s="21"/>
      <c r="F4" s="21"/>
      <c r="G4" s="21"/>
      <c r="H4" s="21"/>
      <c r="I4" s="40"/>
    </row>
    <row r="5" spans="1:297" ht="18.75" x14ac:dyDescent="0.3">
      <c r="B5" s="39"/>
      <c r="C5" s="110" t="s">
        <v>58</v>
      </c>
      <c r="D5" s="110"/>
      <c r="E5" s="110"/>
      <c r="F5" s="110"/>
      <c r="G5" s="110"/>
      <c r="H5" s="110"/>
      <c r="I5" s="40"/>
    </row>
    <row r="6" spans="1:297" ht="13.5" customHeight="1" x14ac:dyDescent="0.35">
      <c r="B6" s="39"/>
      <c r="C6" s="26"/>
      <c r="D6" s="21"/>
      <c r="E6" s="21"/>
      <c r="F6" s="21"/>
      <c r="G6" s="21"/>
      <c r="H6" s="21"/>
      <c r="I6" s="40"/>
    </row>
    <row r="7" spans="1:297" s="19" customFormat="1" x14ac:dyDescent="0.25">
      <c r="A7"/>
      <c r="B7" s="39"/>
      <c r="C7" s="111" t="s">
        <v>20</v>
      </c>
      <c r="D7" s="68"/>
      <c r="E7" s="68"/>
      <c r="F7" s="68"/>
      <c r="G7" s="67"/>
      <c r="H7"/>
      <c r="I7" s="40"/>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c r="BR7"/>
      <c r="BS7"/>
      <c r="BT7"/>
      <c r="BU7"/>
      <c r="BV7"/>
      <c r="BW7"/>
      <c r="BX7"/>
      <c r="BY7"/>
      <c r="BZ7"/>
      <c r="CA7"/>
      <c r="CB7"/>
      <c r="CC7"/>
      <c r="CD7"/>
      <c r="CE7"/>
      <c r="CF7"/>
      <c r="CG7"/>
      <c r="CH7"/>
      <c r="CI7"/>
      <c r="CJ7"/>
      <c r="CK7"/>
      <c r="CL7"/>
      <c r="CM7"/>
      <c r="CN7"/>
      <c r="CO7"/>
      <c r="CP7"/>
      <c r="CQ7"/>
      <c r="CR7"/>
      <c r="CS7"/>
      <c r="CT7"/>
      <c r="CU7"/>
      <c r="CV7"/>
      <c r="CW7"/>
      <c r="CX7"/>
      <c r="CY7"/>
      <c r="CZ7"/>
      <c r="DA7"/>
      <c r="DB7"/>
      <c r="DC7"/>
      <c r="DD7"/>
      <c r="DE7"/>
      <c r="DF7"/>
      <c r="DG7"/>
      <c r="DH7"/>
      <c r="DI7"/>
      <c r="DJ7"/>
      <c r="DK7"/>
      <c r="DL7"/>
      <c r="DM7"/>
      <c r="DN7"/>
      <c r="DO7"/>
      <c r="DP7"/>
      <c r="DQ7"/>
      <c r="DR7"/>
      <c r="DS7"/>
      <c r="DT7"/>
      <c r="DU7"/>
      <c r="DV7"/>
      <c r="DW7"/>
      <c r="DX7"/>
      <c r="DY7"/>
      <c r="DZ7"/>
      <c r="EA7"/>
      <c r="EB7"/>
      <c r="EC7"/>
      <c r="ED7"/>
      <c r="EE7"/>
      <c r="EF7"/>
      <c r="EG7"/>
      <c r="EH7"/>
      <c r="EI7"/>
      <c r="EJ7"/>
      <c r="EK7"/>
      <c r="EL7"/>
      <c r="EM7"/>
      <c r="EN7"/>
      <c r="EO7"/>
      <c r="EP7"/>
      <c r="EQ7"/>
      <c r="ER7"/>
      <c r="ES7"/>
      <c r="ET7"/>
      <c r="EU7"/>
      <c r="EV7"/>
      <c r="EW7"/>
      <c r="EX7"/>
      <c r="EY7"/>
      <c r="EZ7"/>
      <c r="FA7"/>
      <c r="FB7"/>
      <c r="FC7"/>
      <c r="FD7"/>
      <c r="FE7"/>
      <c r="FF7"/>
      <c r="FG7"/>
      <c r="FH7"/>
      <c r="FI7"/>
      <c r="FJ7"/>
      <c r="FK7"/>
      <c r="FL7"/>
      <c r="FM7"/>
      <c r="FN7"/>
      <c r="FO7"/>
      <c r="FP7"/>
      <c r="FQ7"/>
      <c r="FR7"/>
      <c r="FS7"/>
      <c r="FT7"/>
      <c r="FU7"/>
      <c r="FV7"/>
      <c r="FW7"/>
      <c r="FX7"/>
      <c r="FY7"/>
      <c r="FZ7"/>
      <c r="GA7"/>
      <c r="GB7"/>
      <c r="GC7"/>
      <c r="GD7"/>
      <c r="GE7"/>
      <c r="GF7"/>
      <c r="GG7"/>
      <c r="GH7"/>
      <c r="GI7"/>
      <c r="GJ7"/>
      <c r="GK7"/>
      <c r="GL7"/>
      <c r="GM7"/>
      <c r="GN7"/>
      <c r="GO7"/>
      <c r="GP7"/>
      <c r="GQ7"/>
      <c r="GR7"/>
      <c r="GS7"/>
      <c r="GT7"/>
      <c r="GU7"/>
      <c r="GV7"/>
      <c r="GW7"/>
      <c r="GX7"/>
      <c r="GY7"/>
      <c r="GZ7"/>
      <c r="HA7"/>
      <c r="HB7"/>
      <c r="HC7"/>
      <c r="HD7"/>
      <c r="HE7"/>
      <c r="HF7"/>
      <c r="HG7"/>
      <c r="HH7"/>
      <c r="HI7"/>
      <c r="HJ7"/>
      <c r="HK7"/>
      <c r="HL7"/>
      <c r="HM7"/>
      <c r="HN7"/>
      <c r="HO7"/>
      <c r="HP7"/>
      <c r="HQ7"/>
      <c r="HR7"/>
      <c r="HS7"/>
      <c r="HT7"/>
      <c r="HU7"/>
      <c r="HV7"/>
      <c r="HW7"/>
      <c r="HX7"/>
      <c r="HY7"/>
      <c r="HZ7"/>
      <c r="IA7"/>
      <c r="IB7"/>
      <c r="IC7"/>
      <c r="ID7"/>
      <c r="IE7"/>
      <c r="IF7"/>
      <c r="IG7"/>
      <c r="IH7"/>
      <c r="II7"/>
      <c r="IJ7"/>
      <c r="IK7"/>
      <c r="IL7"/>
      <c r="IM7"/>
      <c r="IN7"/>
      <c r="IO7"/>
      <c r="IP7"/>
      <c r="IQ7"/>
      <c r="IR7"/>
      <c r="IS7"/>
      <c r="IT7"/>
      <c r="IU7"/>
      <c r="IV7"/>
      <c r="IW7"/>
      <c r="IX7"/>
      <c r="IY7"/>
      <c r="IZ7"/>
      <c r="JA7"/>
      <c r="JB7"/>
      <c r="JC7"/>
      <c r="JD7"/>
      <c r="JE7"/>
      <c r="JF7"/>
      <c r="JG7"/>
      <c r="JH7"/>
      <c r="JI7"/>
      <c r="JJ7"/>
      <c r="JK7"/>
      <c r="JL7"/>
      <c r="JM7"/>
      <c r="JN7"/>
      <c r="JO7"/>
      <c r="JP7"/>
      <c r="JQ7"/>
      <c r="JR7"/>
      <c r="JS7"/>
      <c r="JT7"/>
      <c r="JU7"/>
      <c r="JV7"/>
      <c r="JW7"/>
      <c r="JX7"/>
      <c r="JY7"/>
      <c r="JZ7"/>
      <c r="KA7"/>
      <c r="KB7"/>
      <c r="KC7"/>
      <c r="KD7"/>
      <c r="KE7"/>
      <c r="KF7"/>
      <c r="KG7"/>
      <c r="KH7"/>
      <c r="KI7"/>
      <c r="KJ7"/>
      <c r="KK7"/>
    </row>
    <row r="8" spans="1:297" s="19" customFormat="1" ht="8.25" customHeight="1" x14ac:dyDescent="0.25">
      <c r="A8"/>
      <c r="B8" s="39"/>
      <c r="C8" s="78"/>
      <c r="D8"/>
      <c r="E8"/>
      <c r="F8"/>
      <c r="G8" s="4"/>
      <c r="H8"/>
      <c r="I8" s="40"/>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c r="BR8"/>
      <c r="BS8"/>
      <c r="BT8"/>
      <c r="BU8"/>
      <c r="BV8"/>
      <c r="BW8"/>
      <c r="BX8"/>
      <c r="BY8"/>
      <c r="BZ8"/>
      <c r="CA8"/>
      <c r="CB8"/>
      <c r="CC8"/>
      <c r="CD8"/>
      <c r="CE8"/>
      <c r="CF8"/>
      <c r="CG8"/>
      <c r="CH8"/>
      <c r="CI8"/>
      <c r="CJ8"/>
      <c r="CK8"/>
      <c r="CL8"/>
      <c r="CM8"/>
      <c r="CN8"/>
      <c r="CO8"/>
      <c r="CP8"/>
      <c r="CQ8"/>
      <c r="CR8"/>
      <c r="CS8"/>
      <c r="CT8"/>
      <c r="CU8"/>
      <c r="CV8"/>
      <c r="CW8"/>
      <c r="CX8"/>
      <c r="CY8"/>
      <c r="CZ8"/>
      <c r="DA8"/>
      <c r="DB8"/>
      <c r="DC8"/>
      <c r="DD8"/>
      <c r="DE8"/>
      <c r="DF8"/>
      <c r="DG8"/>
      <c r="DH8"/>
      <c r="DI8"/>
      <c r="DJ8"/>
      <c r="DK8"/>
      <c r="DL8"/>
      <c r="DM8"/>
      <c r="DN8"/>
      <c r="DO8"/>
      <c r="DP8"/>
      <c r="DQ8"/>
      <c r="DR8"/>
      <c r="DS8"/>
      <c r="DT8"/>
      <c r="DU8"/>
      <c r="DV8"/>
      <c r="DW8"/>
      <c r="DX8"/>
      <c r="DY8"/>
      <c r="DZ8"/>
      <c r="EA8"/>
      <c r="EB8"/>
      <c r="EC8"/>
      <c r="ED8"/>
      <c r="EE8"/>
      <c r="EF8"/>
      <c r="EG8"/>
      <c r="EH8"/>
      <c r="EI8"/>
      <c r="EJ8"/>
      <c r="EK8"/>
      <c r="EL8"/>
      <c r="EM8"/>
      <c r="EN8"/>
      <c r="EO8"/>
      <c r="EP8"/>
      <c r="EQ8"/>
      <c r="ER8"/>
      <c r="ES8"/>
      <c r="ET8"/>
      <c r="EU8"/>
      <c r="EV8"/>
      <c r="EW8"/>
      <c r="EX8"/>
      <c r="EY8"/>
      <c r="EZ8"/>
      <c r="FA8"/>
      <c r="FB8"/>
      <c r="FC8"/>
      <c r="FD8"/>
      <c r="FE8"/>
      <c r="FF8"/>
      <c r="FG8"/>
      <c r="FH8"/>
      <c r="FI8"/>
      <c r="FJ8"/>
      <c r="FK8"/>
      <c r="FL8"/>
      <c r="FM8"/>
      <c r="FN8"/>
      <c r="FO8"/>
      <c r="FP8"/>
      <c r="FQ8"/>
      <c r="FR8"/>
      <c r="FS8"/>
      <c r="FT8"/>
      <c r="FU8"/>
      <c r="FV8"/>
      <c r="FW8"/>
      <c r="FX8"/>
      <c r="FY8"/>
      <c r="FZ8"/>
      <c r="GA8"/>
      <c r="GB8"/>
      <c r="GC8"/>
      <c r="GD8"/>
      <c r="GE8"/>
      <c r="GF8"/>
      <c r="GG8"/>
      <c r="GH8"/>
      <c r="GI8"/>
      <c r="GJ8"/>
      <c r="GK8"/>
      <c r="GL8"/>
      <c r="GM8"/>
      <c r="GN8"/>
      <c r="GO8"/>
      <c r="GP8"/>
      <c r="GQ8"/>
      <c r="GR8"/>
      <c r="GS8"/>
      <c r="GT8"/>
      <c r="GU8"/>
      <c r="GV8"/>
      <c r="GW8"/>
      <c r="GX8"/>
      <c r="GY8"/>
      <c r="GZ8"/>
      <c r="HA8"/>
      <c r="HB8"/>
      <c r="HC8"/>
      <c r="HD8"/>
      <c r="HE8"/>
      <c r="HF8"/>
      <c r="HG8"/>
      <c r="HH8"/>
      <c r="HI8"/>
      <c r="HJ8"/>
      <c r="HK8"/>
      <c r="HL8"/>
      <c r="HM8"/>
      <c r="HN8"/>
      <c r="HO8"/>
      <c r="HP8"/>
      <c r="HQ8"/>
      <c r="HR8"/>
      <c r="HS8"/>
      <c r="HT8"/>
      <c r="HU8"/>
      <c r="HV8"/>
      <c r="HW8"/>
      <c r="HX8"/>
      <c r="HY8"/>
      <c r="HZ8"/>
      <c r="IA8"/>
      <c r="IB8"/>
      <c r="IC8"/>
      <c r="ID8"/>
      <c r="IE8"/>
      <c r="IF8"/>
      <c r="IG8"/>
      <c r="IH8"/>
      <c r="II8"/>
      <c r="IJ8"/>
      <c r="IK8"/>
      <c r="IL8"/>
      <c r="IM8"/>
      <c r="IN8"/>
      <c r="IO8"/>
      <c r="IP8"/>
      <c r="IQ8"/>
      <c r="IR8"/>
      <c r="IS8"/>
      <c r="IT8"/>
      <c r="IU8"/>
      <c r="IV8"/>
      <c r="IW8"/>
      <c r="IX8"/>
      <c r="IY8"/>
      <c r="IZ8"/>
      <c r="JA8"/>
      <c r="JB8"/>
      <c r="JC8"/>
      <c r="JD8"/>
      <c r="JE8"/>
      <c r="JF8"/>
      <c r="JG8"/>
      <c r="JH8"/>
      <c r="JI8"/>
      <c r="JJ8"/>
      <c r="JK8"/>
      <c r="JL8"/>
      <c r="JM8"/>
      <c r="JN8"/>
      <c r="JO8"/>
      <c r="JP8"/>
      <c r="JQ8"/>
      <c r="JR8"/>
      <c r="JS8"/>
      <c r="JT8"/>
      <c r="JU8"/>
      <c r="JV8"/>
      <c r="JW8"/>
      <c r="JX8"/>
      <c r="JY8"/>
      <c r="JZ8"/>
      <c r="KA8"/>
      <c r="KB8"/>
      <c r="KC8"/>
      <c r="KD8"/>
      <c r="KE8"/>
      <c r="KF8"/>
      <c r="KG8"/>
      <c r="KH8"/>
      <c r="KI8"/>
      <c r="KJ8"/>
      <c r="KK8"/>
    </row>
    <row r="9" spans="1:297" s="19" customFormat="1" ht="3.75" customHeight="1" x14ac:dyDescent="0.25">
      <c r="A9"/>
      <c r="B9" s="39"/>
      <c r="C9" s="77"/>
      <c r="D9" s="68"/>
      <c r="E9" s="68"/>
      <c r="F9" s="68"/>
      <c r="G9" s="67"/>
      <c r="H9"/>
      <c r="I9" s="40"/>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c r="BZ9"/>
      <c r="CA9"/>
      <c r="CB9"/>
      <c r="CC9"/>
      <c r="CD9"/>
      <c r="CE9"/>
      <c r="CF9"/>
      <c r="CG9"/>
      <c r="CH9"/>
      <c r="CI9"/>
      <c r="CJ9"/>
      <c r="CK9"/>
      <c r="CL9"/>
      <c r="CM9"/>
      <c r="CN9"/>
      <c r="CO9"/>
      <c r="CP9"/>
      <c r="CQ9"/>
      <c r="CR9"/>
      <c r="CS9"/>
      <c r="CT9"/>
      <c r="CU9"/>
      <c r="CV9"/>
      <c r="CW9"/>
      <c r="CX9"/>
      <c r="CY9"/>
      <c r="CZ9"/>
      <c r="DA9"/>
      <c r="DB9"/>
      <c r="DC9"/>
      <c r="DD9"/>
      <c r="DE9"/>
      <c r="DF9"/>
      <c r="DG9"/>
      <c r="DH9"/>
      <c r="DI9"/>
      <c r="DJ9"/>
      <c r="DK9"/>
      <c r="DL9"/>
      <c r="DM9"/>
      <c r="DN9"/>
      <c r="DO9"/>
      <c r="DP9"/>
      <c r="DQ9"/>
      <c r="DR9"/>
      <c r="DS9"/>
      <c r="DT9"/>
      <c r="DU9"/>
      <c r="DV9"/>
      <c r="DW9"/>
      <c r="DX9"/>
      <c r="DY9"/>
      <c r="DZ9"/>
      <c r="EA9"/>
      <c r="EB9"/>
      <c r="EC9"/>
      <c r="ED9"/>
      <c r="EE9"/>
      <c r="EF9"/>
      <c r="EG9"/>
      <c r="EH9"/>
      <c r="EI9"/>
      <c r="EJ9"/>
      <c r="EK9"/>
      <c r="EL9"/>
      <c r="EM9"/>
      <c r="EN9"/>
      <c r="EO9"/>
      <c r="EP9"/>
      <c r="EQ9"/>
      <c r="ER9"/>
      <c r="ES9"/>
      <c r="ET9"/>
      <c r="EU9"/>
      <c r="EV9"/>
      <c r="EW9"/>
      <c r="EX9"/>
      <c r="EY9"/>
      <c r="EZ9"/>
      <c r="FA9"/>
      <c r="FB9"/>
      <c r="FC9"/>
      <c r="FD9"/>
      <c r="FE9"/>
      <c r="FF9"/>
      <c r="FG9"/>
      <c r="FH9"/>
      <c r="FI9"/>
      <c r="FJ9"/>
      <c r="FK9"/>
      <c r="FL9"/>
      <c r="FM9"/>
      <c r="FN9"/>
      <c r="FO9"/>
      <c r="FP9"/>
      <c r="FQ9"/>
      <c r="FR9"/>
      <c r="FS9"/>
      <c r="FT9"/>
      <c r="FU9"/>
      <c r="FV9"/>
      <c r="FW9"/>
      <c r="FX9"/>
      <c r="FY9"/>
      <c r="FZ9"/>
      <c r="GA9"/>
      <c r="GB9"/>
      <c r="GC9"/>
      <c r="GD9"/>
      <c r="GE9"/>
      <c r="GF9"/>
      <c r="GG9"/>
      <c r="GH9"/>
      <c r="GI9"/>
      <c r="GJ9"/>
      <c r="GK9"/>
      <c r="GL9"/>
      <c r="GM9"/>
      <c r="GN9"/>
      <c r="GO9"/>
      <c r="GP9"/>
      <c r="GQ9"/>
      <c r="GR9"/>
      <c r="GS9"/>
      <c r="GT9"/>
      <c r="GU9"/>
      <c r="GV9"/>
      <c r="GW9"/>
      <c r="GX9"/>
      <c r="GY9"/>
      <c r="GZ9"/>
      <c r="HA9"/>
      <c r="HB9"/>
      <c r="HC9"/>
      <c r="HD9"/>
      <c r="HE9"/>
      <c r="HF9"/>
      <c r="HG9"/>
      <c r="HH9"/>
      <c r="HI9"/>
      <c r="HJ9"/>
      <c r="HK9"/>
      <c r="HL9"/>
      <c r="HM9"/>
      <c r="HN9"/>
      <c r="HO9"/>
      <c r="HP9"/>
      <c r="HQ9"/>
      <c r="HR9"/>
      <c r="HS9"/>
      <c r="HT9"/>
      <c r="HU9"/>
      <c r="HV9"/>
      <c r="HW9"/>
      <c r="HX9"/>
      <c r="HY9"/>
      <c r="HZ9"/>
      <c r="IA9"/>
      <c r="IB9"/>
      <c r="IC9"/>
      <c r="ID9"/>
      <c r="IE9"/>
      <c r="IF9"/>
      <c r="IG9"/>
      <c r="IH9"/>
      <c r="II9"/>
      <c r="IJ9"/>
      <c r="IK9"/>
      <c r="IL9"/>
      <c r="IM9"/>
      <c r="IN9"/>
      <c r="IO9"/>
      <c r="IP9"/>
      <c r="IQ9"/>
      <c r="IR9"/>
      <c r="IS9"/>
      <c r="IT9"/>
      <c r="IU9"/>
      <c r="IV9"/>
      <c r="IW9"/>
      <c r="IX9"/>
      <c r="IY9"/>
      <c r="IZ9"/>
      <c r="JA9"/>
      <c r="JB9"/>
      <c r="JC9"/>
      <c r="JD9"/>
      <c r="JE9"/>
      <c r="JF9"/>
      <c r="JG9"/>
      <c r="JH9"/>
      <c r="JI9"/>
      <c r="JJ9"/>
      <c r="JK9"/>
      <c r="JL9"/>
      <c r="JM9"/>
      <c r="JN9"/>
      <c r="JO9"/>
      <c r="JP9"/>
      <c r="JQ9"/>
      <c r="JR9"/>
      <c r="JS9"/>
      <c r="JT9"/>
      <c r="JU9"/>
      <c r="JV9"/>
      <c r="JW9"/>
      <c r="JX9"/>
      <c r="JY9"/>
      <c r="JZ9"/>
      <c r="KA9"/>
      <c r="KB9"/>
      <c r="KC9"/>
      <c r="KD9"/>
      <c r="KE9"/>
      <c r="KF9"/>
      <c r="KG9"/>
      <c r="KH9"/>
      <c r="KI9"/>
      <c r="KJ9"/>
      <c r="KK9"/>
    </row>
    <row r="10" spans="1:297" s="19" customFormat="1" x14ac:dyDescent="0.25">
      <c r="A10"/>
      <c r="B10" s="39"/>
      <c r="C10" s="113" t="s">
        <v>21</v>
      </c>
      <c r="D10" s="114"/>
      <c r="E10" s="114"/>
      <c r="F10" s="114"/>
      <c r="G10" s="114"/>
      <c r="H10" s="112"/>
      <c r="I10" s="4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c r="BR10"/>
      <c r="BS10"/>
      <c r="BT10"/>
      <c r="BU10"/>
      <c r="BV10"/>
      <c r="BW10"/>
      <c r="BX10"/>
      <c r="BY10"/>
      <c r="BZ10"/>
      <c r="CA10"/>
      <c r="CB10"/>
      <c r="CC10"/>
      <c r="CD10"/>
      <c r="CE10"/>
      <c r="CF10"/>
      <c r="CG10"/>
      <c r="CH10"/>
      <c r="CI10"/>
      <c r="CJ10"/>
      <c r="CK10"/>
      <c r="CL10"/>
      <c r="CM10"/>
      <c r="CN10"/>
      <c r="CO10"/>
      <c r="CP10"/>
      <c r="CQ10"/>
      <c r="CR10"/>
      <c r="CS10"/>
      <c r="CT10"/>
      <c r="CU10"/>
      <c r="CV10"/>
      <c r="CW10"/>
      <c r="CX10"/>
      <c r="CY10"/>
      <c r="CZ10"/>
      <c r="DA10"/>
      <c r="DB10"/>
      <c r="DC10"/>
      <c r="DD10"/>
      <c r="DE10"/>
      <c r="DF10"/>
      <c r="DG10"/>
      <c r="DH10"/>
      <c r="DI10"/>
      <c r="DJ10"/>
      <c r="DK10"/>
      <c r="DL10"/>
      <c r="DM10"/>
      <c r="DN10"/>
      <c r="DO10"/>
      <c r="DP10"/>
      <c r="DQ10"/>
      <c r="DR10"/>
      <c r="DS10"/>
      <c r="DT10"/>
      <c r="DU10"/>
      <c r="DV10"/>
      <c r="DW10"/>
      <c r="DX10"/>
      <c r="DY10"/>
      <c r="DZ10"/>
      <c r="EA10"/>
      <c r="EB10"/>
      <c r="EC10"/>
      <c r="ED10"/>
      <c r="EE10"/>
      <c r="EF10"/>
      <c r="EG10"/>
      <c r="EH10"/>
      <c r="EI10"/>
      <c r="EJ10"/>
      <c r="EK10"/>
      <c r="EL10"/>
      <c r="EM10"/>
      <c r="EN10"/>
      <c r="EO10"/>
      <c r="EP10"/>
      <c r="EQ10"/>
      <c r="ER10"/>
      <c r="ES10"/>
      <c r="ET10"/>
      <c r="EU10"/>
      <c r="EV10"/>
      <c r="EW10"/>
      <c r="EX10"/>
      <c r="EY10"/>
      <c r="EZ10"/>
      <c r="FA10"/>
      <c r="FB10"/>
      <c r="FC10"/>
      <c r="FD10"/>
      <c r="FE10"/>
      <c r="FF10"/>
      <c r="FG10"/>
      <c r="FH10"/>
      <c r="FI10"/>
      <c r="FJ10"/>
      <c r="FK10"/>
      <c r="FL10"/>
      <c r="FM10"/>
      <c r="FN10"/>
      <c r="FO10"/>
      <c r="FP10"/>
      <c r="FQ10"/>
      <c r="FR10"/>
      <c r="FS10"/>
      <c r="FT10"/>
      <c r="FU10"/>
      <c r="FV10"/>
      <c r="FW10"/>
      <c r="FX10"/>
      <c r="FY10"/>
      <c r="FZ10"/>
      <c r="GA10"/>
      <c r="GB10"/>
      <c r="GC10"/>
      <c r="GD10"/>
      <c r="GE10"/>
      <c r="GF10"/>
      <c r="GG10"/>
      <c r="GH10"/>
      <c r="GI10"/>
      <c r="GJ10"/>
      <c r="GK10"/>
      <c r="GL10"/>
      <c r="GM10"/>
      <c r="GN10"/>
      <c r="GO10"/>
      <c r="GP10"/>
      <c r="GQ10"/>
      <c r="GR10"/>
      <c r="GS10"/>
      <c r="GT10"/>
      <c r="GU10"/>
      <c r="GV10"/>
      <c r="GW10"/>
      <c r="GX10"/>
      <c r="GY10"/>
      <c r="GZ10"/>
      <c r="HA10"/>
      <c r="HB10"/>
      <c r="HC10"/>
      <c r="HD10"/>
      <c r="HE10"/>
      <c r="HF10"/>
      <c r="HG10"/>
      <c r="HH10"/>
      <c r="HI10"/>
      <c r="HJ10"/>
      <c r="HK10"/>
      <c r="HL10"/>
      <c r="HM10"/>
      <c r="HN10"/>
      <c r="HO10"/>
      <c r="HP10"/>
      <c r="HQ10"/>
      <c r="HR10"/>
      <c r="HS10"/>
      <c r="HT10"/>
      <c r="HU10"/>
      <c r="HV10"/>
      <c r="HW10"/>
      <c r="HX10"/>
      <c r="HY10"/>
      <c r="HZ10"/>
      <c r="IA10"/>
      <c r="IB10"/>
      <c r="IC10"/>
      <c r="ID10"/>
      <c r="IE10"/>
      <c r="IF10"/>
      <c r="IG10"/>
      <c r="IH10"/>
      <c r="II10"/>
      <c r="IJ10"/>
      <c r="IK10"/>
      <c r="IL10"/>
      <c r="IM10"/>
      <c r="IN10"/>
      <c r="IO10"/>
      <c r="IP10"/>
      <c r="IQ10"/>
      <c r="IR10"/>
      <c r="IS10"/>
      <c r="IT10"/>
      <c r="IU10"/>
      <c r="IV10"/>
      <c r="IW10"/>
      <c r="IX10"/>
      <c r="IY10"/>
      <c r="IZ10"/>
      <c r="JA10"/>
      <c r="JB10"/>
      <c r="JC10"/>
      <c r="JD10"/>
      <c r="JE10"/>
      <c r="JF10"/>
      <c r="JG10"/>
      <c r="JH10"/>
      <c r="JI10"/>
      <c r="JJ10"/>
      <c r="JK10"/>
      <c r="JL10"/>
      <c r="JM10"/>
      <c r="JN10"/>
      <c r="JO10"/>
      <c r="JP10"/>
      <c r="JQ10"/>
      <c r="JR10"/>
      <c r="JS10"/>
      <c r="JT10"/>
      <c r="JU10"/>
      <c r="JV10"/>
      <c r="JW10"/>
      <c r="JX10"/>
      <c r="JY10"/>
      <c r="JZ10"/>
      <c r="KA10"/>
      <c r="KB10"/>
      <c r="KC10"/>
      <c r="KD10"/>
      <c r="KE10"/>
      <c r="KF10"/>
      <c r="KG10"/>
      <c r="KH10"/>
      <c r="KI10"/>
      <c r="KJ10"/>
      <c r="KK10"/>
    </row>
    <row r="11" spans="1:297" s="19" customFormat="1" x14ac:dyDescent="0.25">
      <c r="A11"/>
      <c r="B11" s="39"/>
      <c r="C11" s="113" t="s">
        <v>22</v>
      </c>
      <c r="D11" s="114"/>
      <c r="E11" s="114"/>
      <c r="F11" s="114"/>
      <c r="G11" s="114"/>
      <c r="H11"/>
      <c r="I11" s="40"/>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c r="BZ11"/>
      <c r="CA11"/>
      <c r="CB11"/>
      <c r="CC11"/>
      <c r="CD11"/>
      <c r="CE11"/>
      <c r="CF11"/>
      <c r="CG11"/>
      <c r="CH11"/>
      <c r="CI11"/>
      <c r="CJ11"/>
      <c r="CK11"/>
      <c r="CL11"/>
      <c r="CM11"/>
      <c r="CN11"/>
      <c r="CO11"/>
      <c r="CP11"/>
      <c r="CQ11"/>
      <c r="CR11"/>
      <c r="CS11"/>
      <c r="CT11"/>
      <c r="CU11"/>
      <c r="CV11"/>
      <c r="CW11"/>
      <c r="CX11"/>
      <c r="CY11"/>
      <c r="CZ11"/>
      <c r="DA11"/>
      <c r="DB11"/>
      <c r="DC11"/>
      <c r="DD11"/>
      <c r="DE11"/>
      <c r="DF11"/>
      <c r="DG11"/>
      <c r="DH11"/>
      <c r="DI11"/>
      <c r="DJ11"/>
      <c r="DK11"/>
      <c r="DL11"/>
      <c r="DM11"/>
      <c r="DN11"/>
      <c r="DO11"/>
      <c r="DP11"/>
      <c r="DQ11"/>
      <c r="DR11"/>
      <c r="DS11"/>
      <c r="DT11"/>
      <c r="DU11"/>
      <c r="DV11"/>
      <c r="DW11"/>
      <c r="DX11"/>
      <c r="DY11"/>
      <c r="DZ11"/>
      <c r="EA11"/>
      <c r="EB11"/>
      <c r="EC11"/>
      <c r="ED11"/>
      <c r="EE11"/>
      <c r="EF11"/>
      <c r="EG11"/>
      <c r="EH11"/>
      <c r="EI11"/>
      <c r="EJ11"/>
      <c r="EK11"/>
      <c r="EL11"/>
      <c r="EM11"/>
      <c r="EN11"/>
      <c r="EO11"/>
      <c r="EP11"/>
      <c r="EQ11"/>
      <c r="ER11"/>
      <c r="ES11"/>
      <c r="ET11"/>
      <c r="EU11"/>
      <c r="EV11"/>
      <c r="EW11"/>
      <c r="EX11"/>
      <c r="EY11"/>
      <c r="EZ11"/>
      <c r="FA11"/>
      <c r="FB11"/>
      <c r="FC11"/>
      <c r="FD11"/>
      <c r="FE11"/>
      <c r="FF11"/>
      <c r="FG11"/>
      <c r="FH11"/>
      <c r="FI11"/>
      <c r="FJ11"/>
      <c r="FK11"/>
      <c r="FL11"/>
      <c r="FM11"/>
      <c r="FN11"/>
      <c r="FO11"/>
      <c r="FP11"/>
      <c r="FQ11"/>
      <c r="FR11"/>
      <c r="FS11"/>
      <c r="FT11"/>
      <c r="FU11"/>
      <c r="FV11"/>
      <c r="FW11"/>
      <c r="FX11"/>
      <c r="FY11"/>
      <c r="FZ11"/>
      <c r="GA11"/>
      <c r="GB11"/>
      <c r="GC11"/>
      <c r="GD11"/>
      <c r="GE11"/>
      <c r="GF11"/>
      <c r="GG11"/>
      <c r="GH11"/>
      <c r="GI11"/>
      <c r="GJ11"/>
      <c r="GK11"/>
      <c r="GL11"/>
      <c r="GM11"/>
      <c r="GN11"/>
      <c r="GO11"/>
      <c r="GP11"/>
      <c r="GQ11"/>
      <c r="GR11"/>
      <c r="GS11"/>
      <c r="GT11"/>
      <c r="GU11"/>
      <c r="GV11"/>
      <c r="GW11"/>
      <c r="GX11"/>
      <c r="GY11"/>
      <c r="GZ11"/>
      <c r="HA11"/>
      <c r="HB11"/>
      <c r="HC11"/>
      <c r="HD11"/>
      <c r="HE11"/>
      <c r="HF11"/>
      <c r="HG11"/>
      <c r="HH11"/>
      <c r="HI11"/>
      <c r="HJ11"/>
      <c r="HK11"/>
      <c r="HL11"/>
      <c r="HM11"/>
      <c r="HN11"/>
      <c r="HO11"/>
      <c r="HP11"/>
      <c r="HQ11"/>
      <c r="HR11"/>
      <c r="HS11"/>
      <c r="HT11"/>
      <c r="HU11"/>
      <c r="HV11"/>
      <c r="HW11"/>
      <c r="HX11"/>
      <c r="HY11"/>
      <c r="HZ11"/>
      <c r="IA11"/>
      <c r="IB11"/>
      <c r="IC11"/>
      <c r="ID11"/>
      <c r="IE11"/>
      <c r="IF11"/>
      <c r="IG11"/>
      <c r="IH11"/>
      <c r="II11"/>
      <c r="IJ11"/>
      <c r="IK11"/>
      <c r="IL11"/>
      <c r="IM11"/>
      <c r="IN11"/>
      <c r="IO11"/>
      <c r="IP11"/>
      <c r="IQ11"/>
      <c r="IR11"/>
      <c r="IS11"/>
      <c r="IT11"/>
      <c r="IU11"/>
      <c r="IV11"/>
      <c r="IW11"/>
      <c r="IX11"/>
      <c r="IY11"/>
      <c r="IZ11"/>
      <c r="JA11"/>
      <c r="JB11"/>
      <c r="JC11"/>
      <c r="JD11"/>
      <c r="JE11"/>
      <c r="JF11"/>
      <c r="JG11"/>
      <c r="JH11"/>
      <c r="JI11"/>
      <c r="JJ11"/>
      <c r="JK11"/>
      <c r="JL11"/>
      <c r="JM11"/>
      <c r="JN11"/>
      <c r="JO11"/>
      <c r="JP11"/>
      <c r="JQ11"/>
      <c r="JR11"/>
      <c r="JS11"/>
      <c r="JT11"/>
      <c r="JU11"/>
      <c r="JV11"/>
      <c r="JW11"/>
      <c r="JX11"/>
      <c r="JY11"/>
      <c r="JZ11"/>
      <c r="KA11"/>
      <c r="KB11"/>
      <c r="KC11"/>
      <c r="KD11"/>
      <c r="KE11"/>
      <c r="KF11"/>
      <c r="KG11"/>
      <c r="KH11"/>
      <c r="KI11"/>
      <c r="KJ11"/>
      <c r="KK11"/>
    </row>
    <row r="12" spans="1:297" s="19" customFormat="1" x14ac:dyDescent="0.25">
      <c r="A12"/>
      <c r="B12" s="39"/>
      <c r="C12" s="113" t="s">
        <v>23</v>
      </c>
      <c r="D12" s="114"/>
      <c r="E12" s="114"/>
      <c r="F12" s="114"/>
      <c r="G12" s="114"/>
      <c r="H12"/>
      <c r="I12" s="40"/>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c r="BR12"/>
      <c r="BS12"/>
      <c r="BT12"/>
      <c r="BU12"/>
      <c r="BV12"/>
      <c r="BW12"/>
      <c r="BX12"/>
      <c r="BY12"/>
      <c r="BZ12"/>
      <c r="CA12"/>
      <c r="CB12"/>
      <c r="CC12"/>
      <c r="CD12"/>
      <c r="CE12"/>
      <c r="CF12"/>
      <c r="CG12"/>
      <c r="CH12"/>
      <c r="CI12"/>
      <c r="CJ12"/>
      <c r="CK12"/>
      <c r="CL12"/>
      <c r="CM12"/>
      <c r="CN12"/>
      <c r="CO12"/>
      <c r="CP12"/>
      <c r="CQ12"/>
      <c r="CR12"/>
      <c r="CS12"/>
      <c r="CT12"/>
      <c r="CU12"/>
      <c r="CV12"/>
      <c r="CW12"/>
      <c r="CX12"/>
      <c r="CY12"/>
      <c r="CZ12"/>
      <c r="DA12"/>
      <c r="DB12"/>
      <c r="DC12"/>
      <c r="DD12"/>
      <c r="DE12"/>
      <c r="DF12"/>
      <c r="DG12"/>
      <c r="DH12"/>
      <c r="DI12"/>
      <c r="DJ12"/>
      <c r="DK12"/>
      <c r="DL12"/>
      <c r="DM12"/>
      <c r="DN12"/>
      <c r="DO12"/>
      <c r="DP12"/>
      <c r="DQ12"/>
      <c r="DR12"/>
      <c r="DS12"/>
      <c r="DT12"/>
      <c r="DU12"/>
      <c r="DV12"/>
      <c r="DW12"/>
      <c r="DX12"/>
      <c r="DY12"/>
      <c r="DZ12"/>
      <c r="EA12"/>
      <c r="EB12"/>
      <c r="EC12"/>
      <c r="ED12"/>
      <c r="EE12"/>
      <c r="EF12"/>
      <c r="EG12"/>
      <c r="EH12"/>
      <c r="EI12"/>
      <c r="EJ12"/>
      <c r="EK12"/>
      <c r="EL12"/>
      <c r="EM12"/>
      <c r="EN12"/>
      <c r="EO12"/>
      <c r="EP12"/>
      <c r="EQ12"/>
      <c r="ER12"/>
      <c r="ES12"/>
      <c r="ET12"/>
      <c r="EU12"/>
      <c r="EV12"/>
      <c r="EW12"/>
      <c r="EX12"/>
      <c r="EY12"/>
      <c r="EZ12"/>
      <c r="FA12"/>
      <c r="FB12"/>
      <c r="FC12"/>
      <c r="FD12"/>
      <c r="FE12"/>
      <c r="FF12"/>
      <c r="FG12"/>
      <c r="FH12"/>
      <c r="FI12"/>
      <c r="FJ12"/>
      <c r="FK12"/>
      <c r="FL12"/>
      <c r="FM12"/>
      <c r="FN12"/>
      <c r="FO12"/>
      <c r="FP12"/>
      <c r="FQ12"/>
      <c r="FR12"/>
      <c r="FS12"/>
      <c r="FT12"/>
      <c r="FU12"/>
      <c r="FV12"/>
      <c r="FW12"/>
      <c r="FX12"/>
      <c r="FY12"/>
      <c r="FZ12"/>
      <c r="GA12"/>
      <c r="GB12"/>
      <c r="GC12"/>
      <c r="GD12"/>
      <c r="GE12"/>
      <c r="GF12"/>
      <c r="GG12"/>
      <c r="GH12"/>
      <c r="GI12"/>
      <c r="GJ12"/>
      <c r="GK12"/>
      <c r="GL12"/>
      <c r="GM12"/>
      <c r="GN12"/>
      <c r="GO12"/>
      <c r="GP12"/>
      <c r="GQ12"/>
      <c r="GR12"/>
      <c r="GS12"/>
      <c r="GT12"/>
      <c r="GU12"/>
      <c r="GV12"/>
      <c r="GW12"/>
      <c r="GX12"/>
      <c r="GY12"/>
      <c r="GZ12"/>
      <c r="HA12"/>
      <c r="HB12"/>
      <c r="HC12"/>
      <c r="HD12"/>
      <c r="HE12"/>
      <c r="HF12"/>
      <c r="HG12"/>
      <c r="HH12"/>
      <c r="HI12"/>
      <c r="HJ12"/>
      <c r="HK12"/>
      <c r="HL12"/>
      <c r="HM12"/>
      <c r="HN12"/>
      <c r="HO12"/>
      <c r="HP12"/>
      <c r="HQ12"/>
      <c r="HR12"/>
      <c r="HS12"/>
      <c r="HT12"/>
      <c r="HU12"/>
      <c r="HV12"/>
      <c r="HW12"/>
      <c r="HX12"/>
      <c r="HY12"/>
      <c r="HZ12"/>
      <c r="IA12"/>
      <c r="IB12"/>
      <c r="IC12"/>
      <c r="ID12"/>
      <c r="IE12"/>
      <c r="IF12"/>
      <c r="IG12"/>
      <c r="IH12"/>
      <c r="II12"/>
      <c r="IJ12"/>
      <c r="IK12"/>
      <c r="IL12"/>
      <c r="IM12"/>
      <c r="IN12"/>
      <c r="IO12"/>
      <c r="IP12"/>
      <c r="IQ12"/>
      <c r="IR12"/>
      <c r="IS12"/>
      <c r="IT12"/>
      <c r="IU12"/>
      <c r="IV12"/>
      <c r="IW12"/>
      <c r="IX12"/>
      <c r="IY12"/>
      <c r="IZ12"/>
      <c r="JA12"/>
      <c r="JB12"/>
      <c r="JC12"/>
      <c r="JD12"/>
      <c r="JE12"/>
      <c r="JF12"/>
      <c r="JG12"/>
      <c r="JH12"/>
      <c r="JI12"/>
      <c r="JJ12"/>
      <c r="JK12"/>
      <c r="JL12"/>
      <c r="JM12"/>
      <c r="JN12"/>
      <c r="JO12"/>
      <c r="JP12"/>
      <c r="JQ12"/>
      <c r="JR12"/>
      <c r="JS12"/>
      <c r="JT12"/>
      <c r="JU12"/>
      <c r="JV12"/>
      <c r="JW12"/>
      <c r="JX12"/>
      <c r="JY12"/>
      <c r="JZ12"/>
      <c r="KA12"/>
      <c r="KB12"/>
      <c r="KC12"/>
      <c r="KD12"/>
      <c r="KE12"/>
      <c r="KF12"/>
      <c r="KG12"/>
      <c r="KH12"/>
      <c r="KI12"/>
      <c r="KJ12"/>
      <c r="KK12"/>
    </row>
    <row r="13" spans="1:297" s="19" customFormat="1" ht="3.75" customHeight="1" x14ac:dyDescent="0.25">
      <c r="A13"/>
      <c r="B13" s="39"/>
      <c r="C13" s="77"/>
      <c r="D13" s="68"/>
      <c r="E13" s="68"/>
      <c r="F13" s="68"/>
      <c r="G13" s="67"/>
      <c r="H13"/>
      <c r="I13" s="40"/>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c r="BR13"/>
      <c r="BS13"/>
      <c r="BT13"/>
      <c r="BU13"/>
      <c r="BV13"/>
      <c r="BW13"/>
      <c r="BX13"/>
      <c r="BY13"/>
      <c r="BZ13"/>
      <c r="CA13"/>
      <c r="CB13"/>
      <c r="CC13"/>
      <c r="CD13"/>
      <c r="CE13"/>
      <c r="CF13"/>
      <c r="CG13"/>
      <c r="CH13"/>
      <c r="CI13"/>
      <c r="CJ13"/>
      <c r="CK13"/>
      <c r="CL13"/>
      <c r="CM13"/>
      <c r="CN13"/>
      <c r="CO13"/>
      <c r="CP13"/>
      <c r="CQ13"/>
      <c r="CR13"/>
      <c r="CS13"/>
      <c r="CT13"/>
      <c r="CU13"/>
      <c r="CV13"/>
      <c r="CW13"/>
      <c r="CX13"/>
      <c r="CY13"/>
      <c r="CZ13"/>
      <c r="DA13"/>
      <c r="DB13"/>
      <c r="DC13"/>
      <c r="DD13"/>
      <c r="DE13"/>
      <c r="DF13"/>
      <c r="DG13"/>
      <c r="DH13"/>
      <c r="DI13"/>
      <c r="DJ13"/>
      <c r="DK13"/>
      <c r="DL13"/>
      <c r="DM13"/>
      <c r="DN13"/>
      <c r="DO13"/>
      <c r="DP13"/>
      <c r="DQ13"/>
      <c r="DR13"/>
      <c r="DS13"/>
      <c r="DT13"/>
      <c r="DU13"/>
      <c r="DV13"/>
      <c r="DW13"/>
      <c r="DX13"/>
      <c r="DY13"/>
      <c r="DZ13"/>
      <c r="EA13"/>
      <c r="EB13"/>
      <c r="EC13"/>
      <c r="ED13"/>
      <c r="EE13"/>
      <c r="EF13"/>
      <c r="EG13"/>
      <c r="EH13"/>
      <c r="EI13"/>
      <c r="EJ13"/>
      <c r="EK13"/>
      <c r="EL13"/>
      <c r="EM13"/>
      <c r="EN13"/>
      <c r="EO13"/>
      <c r="EP13"/>
      <c r="EQ13"/>
      <c r="ER13"/>
      <c r="ES13"/>
      <c r="ET13"/>
      <c r="EU13"/>
      <c r="EV13"/>
      <c r="EW13"/>
      <c r="EX13"/>
      <c r="EY13"/>
      <c r="EZ13"/>
      <c r="FA13"/>
      <c r="FB13"/>
      <c r="FC13"/>
      <c r="FD13"/>
      <c r="FE13"/>
      <c r="FF13"/>
      <c r="FG13"/>
      <c r="FH13"/>
      <c r="FI13"/>
      <c r="FJ13"/>
      <c r="FK13"/>
      <c r="FL13"/>
      <c r="FM13"/>
      <c r="FN13"/>
      <c r="FO13"/>
      <c r="FP13"/>
      <c r="FQ13"/>
      <c r="FR13"/>
      <c r="FS13"/>
      <c r="FT13"/>
      <c r="FU13"/>
      <c r="FV13"/>
      <c r="FW13"/>
      <c r="FX13"/>
      <c r="FY13"/>
      <c r="FZ13"/>
      <c r="GA13"/>
      <c r="GB13"/>
      <c r="GC13"/>
      <c r="GD13"/>
      <c r="GE13"/>
      <c r="GF13"/>
      <c r="GG13"/>
      <c r="GH13"/>
      <c r="GI13"/>
      <c r="GJ13"/>
      <c r="GK13"/>
      <c r="GL13"/>
      <c r="GM13"/>
      <c r="GN13"/>
      <c r="GO13"/>
      <c r="GP13"/>
      <c r="GQ13"/>
      <c r="GR13"/>
      <c r="GS13"/>
      <c r="GT13"/>
      <c r="GU13"/>
      <c r="GV13"/>
      <c r="GW13"/>
      <c r="GX13"/>
      <c r="GY13"/>
      <c r="GZ13"/>
      <c r="HA13"/>
      <c r="HB13"/>
      <c r="HC13"/>
      <c r="HD13"/>
      <c r="HE13"/>
      <c r="HF13"/>
      <c r="HG13"/>
      <c r="HH13"/>
      <c r="HI13"/>
      <c r="HJ13"/>
      <c r="HK13"/>
      <c r="HL13"/>
      <c r="HM13"/>
      <c r="HN13"/>
      <c r="HO13"/>
      <c r="HP13"/>
      <c r="HQ13"/>
      <c r="HR13"/>
      <c r="HS13"/>
      <c r="HT13"/>
      <c r="HU13"/>
      <c r="HV13"/>
      <c r="HW13"/>
      <c r="HX13"/>
      <c r="HY13"/>
      <c r="HZ13"/>
      <c r="IA13"/>
      <c r="IB13"/>
      <c r="IC13"/>
      <c r="ID13"/>
      <c r="IE13"/>
      <c r="IF13"/>
      <c r="IG13"/>
      <c r="IH13"/>
      <c r="II13"/>
      <c r="IJ13"/>
      <c r="IK13"/>
      <c r="IL13"/>
      <c r="IM13"/>
      <c r="IN13"/>
      <c r="IO13"/>
      <c r="IP13"/>
      <c r="IQ13"/>
      <c r="IR13"/>
      <c r="IS13"/>
      <c r="IT13"/>
      <c r="IU13"/>
      <c r="IV13"/>
      <c r="IW13"/>
      <c r="IX13"/>
      <c r="IY13"/>
      <c r="IZ13"/>
      <c r="JA13"/>
      <c r="JB13"/>
      <c r="JC13"/>
      <c r="JD13"/>
      <c r="JE13"/>
      <c r="JF13"/>
      <c r="JG13"/>
      <c r="JH13"/>
      <c r="JI13"/>
      <c r="JJ13"/>
      <c r="JK13"/>
      <c r="JL13"/>
      <c r="JM13"/>
      <c r="JN13"/>
      <c r="JO13"/>
      <c r="JP13"/>
      <c r="JQ13"/>
      <c r="JR13"/>
      <c r="JS13"/>
      <c r="JT13"/>
      <c r="JU13"/>
      <c r="JV13"/>
      <c r="JW13"/>
      <c r="JX13"/>
      <c r="JY13"/>
      <c r="JZ13"/>
      <c r="KA13"/>
      <c r="KB13"/>
      <c r="KC13"/>
      <c r="KD13"/>
      <c r="KE13"/>
      <c r="KF13"/>
      <c r="KG13"/>
      <c r="KH13"/>
      <c r="KI13"/>
      <c r="KJ13"/>
      <c r="KK13"/>
    </row>
    <row r="14" spans="1:297" x14ac:dyDescent="0.25">
      <c r="B14" s="39"/>
      <c r="C14" s="4"/>
      <c r="I14" s="40"/>
    </row>
    <row r="15" spans="1:297" x14ac:dyDescent="0.25">
      <c r="B15" s="39"/>
      <c r="C15" s="98" t="s">
        <v>24</v>
      </c>
      <c r="D15" s="99"/>
      <c r="E15" s="99"/>
      <c r="F15" s="99"/>
      <c r="G15" s="100"/>
      <c r="H15" s="62">
        <f>IF(D32=0,0,H44+H43+H52+H31)</f>
        <v>1000</v>
      </c>
      <c r="I15" s="40"/>
    </row>
    <row r="16" spans="1:297" x14ac:dyDescent="0.25">
      <c r="B16" s="39"/>
      <c r="C16" s="98" t="s">
        <v>25</v>
      </c>
      <c r="D16" s="99"/>
      <c r="E16" s="99"/>
      <c r="F16" s="99"/>
      <c r="G16" s="100"/>
      <c r="H16" s="62">
        <f>(H57+H58)*E57</f>
        <v>0</v>
      </c>
      <c r="I16" s="40"/>
    </row>
    <row r="17" spans="1:297" x14ac:dyDescent="0.25">
      <c r="B17" s="39"/>
      <c r="C17" s="98" t="s">
        <v>26</v>
      </c>
      <c r="D17" s="99"/>
      <c r="E17" s="99"/>
      <c r="F17" s="99"/>
      <c r="G17" s="100"/>
      <c r="H17" s="63">
        <f>(H64+H63)*E63</f>
        <v>0</v>
      </c>
      <c r="I17" s="40"/>
    </row>
    <row r="18" spans="1:297" s="20" customFormat="1" ht="15.75" thickBot="1" x14ac:dyDescent="0.3">
      <c r="A18" s="4"/>
      <c r="B18" s="41"/>
      <c r="C18" s="101" t="s">
        <v>27</v>
      </c>
      <c r="D18" s="102"/>
      <c r="E18" s="102"/>
      <c r="F18" s="102"/>
      <c r="G18" s="103"/>
      <c r="H18" s="64">
        <f>H15+H16+H17</f>
        <v>1000</v>
      </c>
      <c r="I18" s="40"/>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c r="BT18"/>
      <c r="BU18"/>
      <c r="BV18"/>
      <c r="BW18"/>
      <c r="BX18"/>
      <c r="BY18"/>
      <c r="BZ18"/>
      <c r="CA18"/>
      <c r="CB18"/>
      <c r="CC18"/>
      <c r="CD18"/>
      <c r="CE18"/>
      <c r="CF18"/>
      <c r="CG18"/>
      <c r="CH18"/>
      <c r="CI18"/>
      <c r="CJ18"/>
      <c r="CK18"/>
      <c r="CL18"/>
      <c r="CM18"/>
      <c r="CN18"/>
      <c r="CO18"/>
      <c r="CP18"/>
      <c r="CQ18"/>
      <c r="CR18"/>
      <c r="CS18"/>
      <c r="CT18"/>
      <c r="CU18"/>
      <c r="CV18"/>
      <c r="CW18"/>
      <c r="CX18"/>
      <c r="CY18"/>
      <c r="CZ18"/>
      <c r="DA18"/>
      <c r="DB18"/>
      <c r="DC18"/>
      <c r="DD18"/>
      <c r="DE18"/>
      <c r="DF18"/>
      <c r="DG18"/>
      <c r="DH18"/>
      <c r="DI18"/>
      <c r="DJ18"/>
      <c r="DK18"/>
      <c r="DL18"/>
      <c r="DM18"/>
      <c r="DN18"/>
      <c r="DO18"/>
      <c r="DP18"/>
      <c r="DQ18"/>
      <c r="DR18"/>
      <c r="DS18"/>
      <c r="DT18"/>
      <c r="DU18"/>
      <c r="DV18"/>
      <c r="DW18"/>
      <c r="DX18"/>
      <c r="DY18"/>
      <c r="DZ18"/>
      <c r="EA18"/>
      <c r="EB18"/>
      <c r="EC18"/>
      <c r="ED18"/>
      <c r="EE18"/>
      <c r="EF18"/>
      <c r="EG18"/>
      <c r="EH18"/>
      <c r="EI18"/>
      <c r="EJ18"/>
      <c r="EK18"/>
      <c r="EL18"/>
      <c r="EM18"/>
      <c r="EN18"/>
      <c r="EO18"/>
      <c r="EP18"/>
      <c r="EQ18"/>
      <c r="ER18"/>
      <c r="ES18"/>
      <c r="ET18"/>
      <c r="EU18"/>
      <c r="EV18"/>
      <c r="EW18"/>
      <c r="EX18"/>
      <c r="EY18"/>
      <c r="EZ18"/>
      <c r="FA18"/>
      <c r="FB18"/>
      <c r="FC18"/>
      <c r="FD18"/>
      <c r="FE18"/>
      <c r="FF18"/>
      <c r="FG18"/>
      <c r="FH18"/>
      <c r="FI18"/>
      <c r="FJ18"/>
      <c r="FK18"/>
      <c r="FL18"/>
      <c r="FM18"/>
      <c r="FN18"/>
      <c r="FO18"/>
      <c r="FP18"/>
      <c r="FQ18"/>
      <c r="FR18"/>
      <c r="FS18"/>
      <c r="FT18"/>
      <c r="FU18"/>
      <c r="FV18"/>
      <c r="FW18"/>
      <c r="FX18"/>
      <c r="FY18"/>
      <c r="FZ18"/>
      <c r="GA18"/>
      <c r="GB18"/>
      <c r="GC18"/>
      <c r="GD18"/>
      <c r="GE18"/>
      <c r="GF18"/>
      <c r="GG18"/>
      <c r="GH18"/>
      <c r="GI18"/>
      <c r="GJ18"/>
      <c r="GK18"/>
      <c r="GL18"/>
      <c r="GM18"/>
      <c r="GN18"/>
      <c r="GO18"/>
      <c r="GP18"/>
      <c r="GQ18"/>
      <c r="GR18"/>
      <c r="GS18"/>
      <c r="GT18"/>
      <c r="GU18"/>
      <c r="GV18"/>
      <c r="GW18"/>
      <c r="GX18"/>
      <c r="GY18"/>
      <c r="GZ18"/>
      <c r="HA18"/>
      <c r="HB18"/>
      <c r="HC18"/>
      <c r="HD18"/>
      <c r="HE18"/>
      <c r="HF18"/>
      <c r="HG18"/>
      <c r="HH18"/>
      <c r="HI18"/>
      <c r="HJ18"/>
      <c r="HK18"/>
      <c r="HL18"/>
      <c r="HM18"/>
      <c r="HN18"/>
      <c r="HO18"/>
      <c r="HP18"/>
      <c r="HQ18"/>
      <c r="HR18"/>
      <c r="HS18"/>
      <c r="HT18"/>
      <c r="HU18"/>
      <c r="HV18"/>
      <c r="HW18"/>
      <c r="HX18"/>
      <c r="HY18"/>
      <c r="HZ18"/>
      <c r="IA18"/>
      <c r="IB18"/>
      <c r="IC18"/>
      <c r="ID18"/>
      <c r="IE18"/>
      <c r="IF18"/>
      <c r="IG18"/>
      <c r="IH18"/>
      <c r="II18"/>
      <c r="IJ18"/>
      <c r="IK18"/>
      <c r="IL18"/>
      <c r="IM18"/>
      <c r="IN18"/>
      <c r="IO18"/>
      <c r="IP18"/>
      <c r="IQ18"/>
      <c r="IR18"/>
      <c r="IS18"/>
      <c r="IT18"/>
      <c r="IU18"/>
      <c r="IV18"/>
      <c r="IW18"/>
      <c r="IX18"/>
      <c r="IY18"/>
      <c r="IZ18"/>
      <c r="JA18"/>
      <c r="JB18"/>
      <c r="JC18"/>
      <c r="JD18"/>
      <c r="JE18"/>
      <c r="JF18"/>
      <c r="JG18"/>
      <c r="JH18"/>
      <c r="JI18"/>
      <c r="JJ18"/>
      <c r="JK18"/>
      <c r="JL18"/>
      <c r="JM18"/>
      <c r="JN18"/>
      <c r="JO18"/>
      <c r="JP18"/>
      <c r="JQ18"/>
      <c r="JR18"/>
      <c r="JS18"/>
      <c r="JT18"/>
      <c r="JU18"/>
      <c r="JV18"/>
      <c r="JW18"/>
      <c r="JX18"/>
      <c r="JY18"/>
      <c r="JZ18"/>
      <c r="KA18"/>
      <c r="KB18"/>
      <c r="KC18"/>
      <c r="KD18"/>
      <c r="KE18"/>
      <c r="KF18"/>
      <c r="KG18"/>
      <c r="KH18"/>
      <c r="KI18"/>
      <c r="KJ18"/>
      <c r="KK18"/>
    </row>
    <row r="19" spans="1:297" ht="15.75" thickTop="1" x14ac:dyDescent="0.25">
      <c r="B19" s="39"/>
      <c r="C19" s="104" t="s">
        <v>54</v>
      </c>
      <c r="D19" s="105"/>
      <c r="E19" s="105"/>
      <c r="F19" s="105"/>
      <c r="G19" s="106"/>
      <c r="H19" s="65">
        <f>Rabattschlüssel!B19</f>
        <v>0</v>
      </c>
      <c r="I19" s="40"/>
    </row>
    <row r="20" spans="1:297" s="20" customFormat="1" ht="15.75" thickBot="1" x14ac:dyDescent="0.3">
      <c r="A20" s="4"/>
      <c r="B20" s="41"/>
      <c r="C20" s="107" t="s">
        <v>59</v>
      </c>
      <c r="D20" s="108"/>
      <c r="E20" s="108"/>
      <c r="F20" s="108"/>
      <c r="G20" s="109"/>
      <c r="H20" s="66">
        <f>H18-H19</f>
        <v>1000</v>
      </c>
      <c r="I20" s="4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c r="BR20"/>
      <c r="BS20"/>
      <c r="BT20"/>
      <c r="BU20"/>
      <c r="BV20"/>
      <c r="BW20"/>
      <c r="BX20"/>
      <c r="BY20"/>
      <c r="BZ20"/>
      <c r="CA20"/>
      <c r="CB20"/>
      <c r="CC20"/>
      <c r="CD20"/>
      <c r="CE20"/>
      <c r="CF20"/>
      <c r="CG20"/>
      <c r="CH20"/>
      <c r="CI20"/>
      <c r="CJ20"/>
      <c r="CK20"/>
      <c r="CL20"/>
      <c r="CM20"/>
      <c r="CN20"/>
      <c r="CO20"/>
      <c r="CP20"/>
      <c r="CQ20"/>
      <c r="CR20"/>
      <c r="CS20"/>
      <c r="CT20"/>
      <c r="CU20"/>
      <c r="CV20"/>
      <c r="CW20"/>
      <c r="CX20"/>
      <c r="CY20"/>
      <c r="CZ20"/>
      <c r="DA20"/>
      <c r="DB20"/>
      <c r="DC20"/>
      <c r="DD20"/>
      <c r="DE20"/>
      <c r="DF20"/>
      <c r="DG20"/>
      <c r="DH20"/>
      <c r="DI20"/>
      <c r="DJ20"/>
      <c r="DK20"/>
      <c r="DL20"/>
      <c r="DM20"/>
      <c r="DN20"/>
      <c r="DO20"/>
      <c r="DP20"/>
      <c r="DQ20"/>
      <c r="DR20"/>
      <c r="DS20"/>
      <c r="DT20"/>
      <c r="DU20"/>
      <c r="DV20"/>
      <c r="DW20"/>
      <c r="DX20"/>
      <c r="DY20"/>
      <c r="DZ20"/>
      <c r="EA20"/>
      <c r="EB20"/>
      <c r="EC20"/>
      <c r="ED20"/>
      <c r="EE20"/>
      <c r="EF20"/>
      <c r="EG20"/>
      <c r="EH20"/>
      <c r="EI20"/>
      <c r="EJ20"/>
      <c r="EK20"/>
      <c r="EL20"/>
      <c r="EM20"/>
      <c r="EN20"/>
      <c r="EO20"/>
      <c r="EP20"/>
      <c r="EQ20"/>
      <c r="ER20"/>
      <c r="ES20"/>
      <c r="ET20"/>
      <c r="EU20"/>
      <c r="EV20"/>
      <c r="EW20"/>
      <c r="EX20"/>
      <c r="EY20"/>
      <c r="EZ20"/>
      <c r="FA20"/>
      <c r="FB20"/>
      <c r="FC20"/>
      <c r="FD20"/>
      <c r="FE20"/>
      <c r="FF20"/>
      <c r="FG20"/>
      <c r="FH20"/>
      <c r="FI20"/>
      <c r="FJ20"/>
      <c r="FK20"/>
      <c r="FL20"/>
      <c r="FM20"/>
      <c r="FN20"/>
      <c r="FO20"/>
      <c r="FP20"/>
      <c r="FQ20"/>
      <c r="FR20"/>
      <c r="FS20"/>
      <c r="FT20"/>
      <c r="FU20"/>
      <c r="FV20"/>
      <c r="FW20"/>
      <c r="FX20"/>
      <c r="FY20"/>
      <c r="FZ20"/>
      <c r="GA20"/>
      <c r="GB20"/>
      <c r="GC20"/>
      <c r="GD20"/>
      <c r="GE20"/>
      <c r="GF20"/>
      <c r="GG20"/>
      <c r="GH20"/>
      <c r="GI20"/>
      <c r="GJ20"/>
      <c r="GK20"/>
      <c r="GL20"/>
      <c r="GM20"/>
      <c r="GN20"/>
      <c r="GO20"/>
      <c r="GP20"/>
      <c r="GQ20"/>
      <c r="GR20"/>
      <c r="GS20"/>
      <c r="GT20"/>
      <c r="GU20"/>
      <c r="GV20"/>
      <c r="GW20"/>
      <c r="GX20"/>
      <c r="GY20"/>
      <c r="GZ20"/>
      <c r="HA20"/>
      <c r="HB20"/>
      <c r="HC20"/>
      <c r="HD20"/>
      <c r="HE20"/>
      <c r="HF20"/>
      <c r="HG20"/>
      <c r="HH20"/>
      <c r="HI20"/>
      <c r="HJ20"/>
      <c r="HK20"/>
      <c r="HL20"/>
      <c r="HM20"/>
      <c r="HN20"/>
      <c r="HO20"/>
      <c r="HP20"/>
      <c r="HQ20"/>
      <c r="HR20"/>
      <c r="HS20"/>
      <c r="HT20"/>
      <c r="HU20"/>
      <c r="HV20"/>
      <c r="HW20"/>
      <c r="HX20"/>
      <c r="HY20"/>
      <c r="HZ20"/>
      <c r="IA20"/>
      <c r="IB20"/>
      <c r="IC20"/>
      <c r="ID20"/>
      <c r="IE20"/>
      <c r="IF20"/>
      <c r="IG20"/>
      <c r="IH20"/>
      <c r="II20"/>
      <c r="IJ20"/>
      <c r="IK20"/>
      <c r="IL20"/>
      <c r="IM20"/>
      <c r="IN20"/>
      <c r="IO20"/>
      <c r="IP20"/>
      <c r="IQ20"/>
      <c r="IR20"/>
      <c r="IS20"/>
      <c r="IT20"/>
      <c r="IU20"/>
      <c r="IV20"/>
      <c r="IW20"/>
      <c r="IX20"/>
      <c r="IY20"/>
      <c r="IZ20"/>
      <c r="JA20"/>
      <c r="JB20"/>
      <c r="JC20"/>
      <c r="JD20"/>
      <c r="JE20"/>
      <c r="JF20"/>
      <c r="JG20"/>
      <c r="JH20"/>
      <c r="JI20"/>
      <c r="JJ20"/>
      <c r="JK20"/>
      <c r="JL20"/>
      <c r="JM20"/>
      <c r="JN20"/>
      <c r="JO20"/>
      <c r="JP20"/>
      <c r="JQ20"/>
      <c r="JR20"/>
      <c r="JS20"/>
      <c r="JT20"/>
      <c r="JU20"/>
      <c r="JV20"/>
      <c r="JW20"/>
      <c r="JX20"/>
      <c r="JY20"/>
      <c r="JZ20"/>
      <c r="KA20"/>
      <c r="KB20"/>
      <c r="KC20"/>
      <c r="KD20"/>
      <c r="KE20"/>
      <c r="KF20"/>
      <c r="KG20"/>
      <c r="KH20"/>
      <c r="KI20"/>
      <c r="KJ20"/>
      <c r="KK20"/>
    </row>
    <row r="21" spans="1:297" ht="16.5" thickTop="1" thickBot="1" x14ac:dyDescent="0.3">
      <c r="B21" s="45"/>
      <c r="C21" s="43"/>
      <c r="D21" s="43"/>
      <c r="E21" s="43"/>
      <c r="F21" s="43"/>
      <c r="G21" s="43"/>
      <c r="H21" s="43"/>
      <c r="I21" s="46"/>
    </row>
    <row r="22" spans="1:297" ht="15.75" thickTop="1" x14ac:dyDescent="0.25">
      <c r="B22" s="39"/>
      <c r="C22" s="21"/>
      <c r="D22" s="21"/>
      <c r="E22" s="21"/>
      <c r="F22" s="21"/>
      <c r="G22" s="21"/>
      <c r="H22" s="21"/>
      <c r="I22" s="40"/>
    </row>
    <row r="23" spans="1:297" s="19" customFormat="1" x14ac:dyDescent="0.25">
      <c r="A23"/>
      <c r="B23" s="39"/>
      <c r="C23" s="28" t="s">
        <v>30</v>
      </c>
      <c r="D23" s="35" t="s">
        <v>29</v>
      </c>
      <c r="E23" s="35"/>
      <c r="F23" s="24"/>
      <c r="G23" s="23"/>
      <c r="H23" s="21"/>
      <c r="I23" s="40"/>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c r="BZ23"/>
      <c r="CA23"/>
      <c r="CB23"/>
      <c r="CC23"/>
      <c r="CD23"/>
      <c r="CE23"/>
      <c r="CF23"/>
      <c r="CG23"/>
      <c r="CH23"/>
      <c r="CI23"/>
      <c r="CJ23"/>
      <c r="CK23"/>
      <c r="CL23"/>
      <c r="CM23"/>
      <c r="CN23"/>
      <c r="CO23"/>
      <c r="CP23"/>
      <c r="CQ23"/>
      <c r="CR23"/>
      <c r="CS23"/>
      <c r="CT23"/>
      <c r="CU23"/>
      <c r="CV23"/>
      <c r="CW23"/>
      <c r="CX23"/>
      <c r="CY23"/>
      <c r="CZ23"/>
      <c r="DA23"/>
      <c r="DB23"/>
      <c r="DC23"/>
      <c r="DD23"/>
      <c r="DE23"/>
      <c r="DF23"/>
      <c r="DG23"/>
      <c r="DH23"/>
      <c r="DI23"/>
      <c r="DJ23"/>
      <c r="DK23"/>
      <c r="DL23"/>
      <c r="DM23"/>
      <c r="DN23"/>
      <c r="DO23"/>
      <c r="DP23"/>
      <c r="DQ23"/>
      <c r="DR23"/>
      <c r="DS23"/>
      <c r="DT23"/>
      <c r="DU23"/>
      <c r="DV23"/>
      <c r="DW23"/>
      <c r="DX23"/>
      <c r="DY23"/>
      <c r="DZ23"/>
      <c r="EA23"/>
      <c r="EB23"/>
      <c r="EC23"/>
      <c r="ED23"/>
      <c r="EE23"/>
      <c r="EF23"/>
      <c r="EG23"/>
      <c r="EH23"/>
      <c r="EI23"/>
      <c r="EJ23"/>
      <c r="EK23"/>
      <c r="EL23"/>
      <c r="EM23"/>
      <c r="EN23"/>
      <c r="EO23"/>
      <c r="EP23"/>
      <c r="EQ23"/>
      <c r="ER23"/>
      <c r="ES23"/>
      <c r="ET23"/>
      <c r="EU23"/>
      <c r="EV23"/>
      <c r="EW23"/>
      <c r="EX23"/>
      <c r="EY23"/>
      <c r="EZ23"/>
      <c r="FA23"/>
      <c r="FB23"/>
      <c r="FC23"/>
      <c r="FD23"/>
      <c r="FE23"/>
      <c r="FF23"/>
      <c r="FG23"/>
      <c r="FH23"/>
      <c r="FI23"/>
      <c r="FJ23"/>
      <c r="FK23"/>
      <c r="FL23"/>
      <c r="FM23"/>
      <c r="FN23"/>
      <c r="FO23"/>
      <c r="FP23"/>
      <c r="FQ23"/>
      <c r="FR23"/>
      <c r="FS23"/>
      <c r="FT23"/>
      <c r="FU23"/>
      <c r="FV23"/>
      <c r="FW23"/>
      <c r="FX23"/>
      <c r="FY23"/>
      <c r="FZ23"/>
      <c r="GA23"/>
      <c r="GB23"/>
      <c r="GC23"/>
      <c r="GD23"/>
      <c r="GE23"/>
      <c r="GF23"/>
      <c r="GG23"/>
      <c r="GH23"/>
      <c r="GI23"/>
      <c r="GJ23"/>
      <c r="GK23"/>
      <c r="GL23"/>
      <c r="GM23"/>
      <c r="GN23"/>
      <c r="GO23"/>
      <c r="GP23"/>
      <c r="GQ23"/>
      <c r="GR23"/>
      <c r="GS23"/>
      <c r="GT23"/>
      <c r="GU23"/>
      <c r="GV23"/>
      <c r="GW23"/>
      <c r="GX23"/>
      <c r="GY23"/>
      <c r="GZ23"/>
      <c r="HA23"/>
      <c r="HB23"/>
      <c r="HC23"/>
      <c r="HD23"/>
      <c r="HE23"/>
      <c r="HF23"/>
      <c r="HG23"/>
      <c r="HH23"/>
      <c r="HI23"/>
      <c r="HJ23"/>
      <c r="HK23"/>
      <c r="HL23"/>
      <c r="HM23"/>
      <c r="HN23"/>
      <c r="HO23"/>
      <c r="HP23"/>
      <c r="HQ23"/>
      <c r="HR23"/>
      <c r="HS23"/>
      <c r="HT23"/>
      <c r="HU23"/>
      <c r="HV23"/>
      <c r="HW23"/>
      <c r="HX23"/>
      <c r="HY23"/>
      <c r="HZ23"/>
      <c r="IA23"/>
      <c r="IB23"/>
      <c r="IC23"/>
      <c r="ID23"/>
      <c r="IE23"/>
      <c r="IF23"/>
      <c r="IG23"/>
      <c r="IH23"/>
      <c r="II23"/>
      <c r="IJ23"/>
      <c r="IK23"/>
      <c r="IL23"/>
      <c r="IM23"/>
      <c r="IN23"/>
      <c r="IO23"/>
      <c r="IP23"/>
      <c r="IQ23"/>
      <c r="IR23"/>
      <c r="IS23"/>
      <c r="IT23"/>
      <c r="IU23"/>
      <c r="IV23"/>
      <c r="IW23"/>
      <c r="IX23"/>
      <c r="IY23"/>
      <c r="IZ23"/>
      <c r="JA23"/>
      <c r="JB23"/>
      <c r="JC23"/>
      <c r="JD23"/>
      <c r="JE23"/>
      <c r="JF23"/>
      <c r="JG23"/>
      <c r="JH23"/>
      <c r="JI23"/>
      <c r="JJ23"/>
      <c r="JK23"/>
      <c r="JL23"/>
      <c r="JM23"/>
      <c r="JN23"/>
      <c r="JO23"/>
      <c r="JP23"/>
      <c r="JQ23"/>
      <c r="JR23"/>
      <c r="JS23"/>
      <c r="JT23"/>
      <c r="JU23"/>
      <c r="JV23"/>
      <c r="JW23"/>
      <c r="JX23"/>
      <c r="JY23"/>
      <c r="JZ23"/>
      <c r="KA23"/>
      <c r="KB23"/>
      <c r="KC23"/>
      <c r="KD23"/>
      <c r="KE23"/>
      <c r="KF23"/>
      <c r="KG23"/>
      <c r="KH23"/>
      <c r="KI23"/>
      <c r="KJ23"/>
      <c r="KK23"/>
    </row>
    <row r="24" spans="1:297" x14ac:dyDescent="0.25">
      <c r="B24" s="39"/>
      <c r="C24" s="22"/>
      <c r="D24" s="25"/>
      <c r="E24" s="25"/>
      <c r="F24" s="21"/>
      <c r="G24" s="21"/>
      <c r="H24" s="21"/>
      <c r="I24" s="40"/>
    </row>
    <row r="25" spans="1:297" x14ac:dyDescent="0.25">
      <c r="B25" s="39"/>
      <c r="C25" s="86" t="s">
        <v>24</v>
      </c>
      <c r="D25" s="69">
        <v>1</v>
      </c>
      <c r="E25" s="57"/>
      <c r="F25" s="29"/>
      <c r="G25" s="21"/>
      <c r="H25" s="21"/>
      <c r="I25" s="40"/>
    </row>
    <row r="26" spans="1:297" x14ac:dyDescent="0.25">
      <c r="B26" s="39"/>
      <c r="C26" s="87" t="s">
        <v>25</v>
      </c>
      <c r="D26" s="115" t="s">
        <v>28</v>
      </c>
      <c r="E26" s="58"/>
      <c r="F26" s="31"/>
      <c r="G26" s="21"/>
      <c r="H26" s="21"/>
      <c r="I26" s="40"/>
    </row>
    <row r="27" spans="1:297" ht="30" x14ac:dyDescent="0.25">
      <c r="B27" s="39"/>
      <c r="C27" s="88" t="s">
        <v>26</v>
      </c>
      <c r="D27" s="116" t="s">
        <v>28</v>
      </c>
      <c r="E27" s="58"/>
      <c r="F27" s="31"/>
      <c r="G27" s="21"/>
      <c r="H27" s="21"/>
      <c r="I27" s="40"/>
    </row>
    <row r="28" spans="1:297" x14ac:dyDescent="0.25">
      <c r="B28" s="39"/>
      <c r="C28" s="21"/>
      <c r="D28" s="21"/>
      <c r="E28" s="21"/>
      <c r="F28" s="21"/>
      <c r="G28" s="21"/>
      <c r="H28" s="21"/>
      <c r="I28" s="40"/>
    </row>
    <row r="29" spans="1:297" s="19" customFormat="1" x14ac:dyDescent="0.25">
      <c r="A29"/>
      <c r="B29" s="39"/>
      <c r="C29" s="28" t="s">
        <v>47</v>
      </c>
      <c r="D29" s="35" t="s">
        <v>29</v>
      </c>
      <c r="E29" s="35"/>
      <c r="F29" s="24"/>
      <c r="G29" s="97" t="s">
        <v>50</v>
      </c>
      <c r="H29" s="97"/>
      <c r="I29" s="40"/>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c r="BR29"/>
      <c r="BS29"/>
      <c r="BT29"/>
      <c r="BU29"/>
      <c r="BV29"/>
      <c r="BW29"/>
      <c r="BX29"/>
      <c r="BY29"/>
      <c r="BZ29"/>
      <c r="CA29"/>
      <c r="CB29"/>
      <c r="CC29"/>
      <c r="CD29"/>
      <c r="CE29"/>
      <c r="CF29"/>
      <c r="CG29"/>
      <c r="CH29"/>
      <c r="CI29"/>
      <c r="CJ29"/>
      <c r="CK29"/>
      <c r="CL29"/>
      <c r="CM29"/>
      <c r="CN29"/>
      <c r="CO29"/>
      <c r="CP29"/>
      <c r="CQ29"/>
      <c r="CR29"/>
      <c r="CS29"/>
      <c r="CT29"/>
      <c r="CU29"/>
      <c r="CV29"/>
      <c r="CW29"/>
      <c r="CX29"/>
      <c r="CY29"/>
      <c r="CZ29"/>
      <c r="DA29"/>
      <c r="DB29"/>
      <c r="DC29"/>
      <c r="DD29"/>
      <c r="DE29"/>
      <c r="DF29"/>
      <c r="DG29"/>
      <c r="DH29"/>
      <c r="DI29"/>
      <c r="DJ29"/>
      <c r="DK29"/>
      <c r="DL29"/>
      <c r="DM29"/>
      <c r="DN29"/>
      <c r="DO29"/>
      <c r="DP29"/>
      <c r="DQ29"/>
      <c r="DR29"/>
      <c r="DS29"/>
      <c r="DT29"/>
      <c r="DU29"/>
      <c r="DV29"/>
      <c r="DW29"/>
      <c r="DX29"/>
      <c r="DY29"/>
      <c r="DZ29"/>
      <c r="EA29"/>
      <c r="EB29"/>
      <c r="EC29"/>
      <c r="ED29"/>
      <c r="EE29"/>
      <c r="EF29"/>
      <c r="EG29"/>
      <c r="EH29"/>
      <c r="EI29"/>
      <c r="EJ29"/>
      <c r="EK29"/>
      <c r="EL29"/>
      <c r="EM29"/>
      <c r="EN29"/>
      <c r="EO29"/>
      <c r="EP29"/>
      <c r="EQ29"/>
      <c r="ER29"/>
      <c r="ES29"/>
      <c r="ET29"/>
      <c r="EU29"/>
      <c r="EV29"/>
      <c r="EW29"/>
      <c r="EX29"/>
      <c r="EY29"/>
      <c r="EZ29"/>
      <c r="FA29"/>
      <c r="FB29"/>
      <c r="FC29"/>
      <c r="FD29"/>
      <c r="FE29"/>
      <c r="FF29"/>
      <c r="FG29"/>
      <c r="FH29"/>
      <c r="FI29"/>
      <c r="FJ29"/>
      <c r="FK29"/>
      <c r="FL29"/>
      <c r="FM29"/>
      <c r="FN29"/>
      <c r="FO29"/>
      <c r="FP29"/>
      <c r="FQ29"/>
      <c r="FR29"/>
      <c r="FS29"/>
      <c r="FT29"/>
      <c r="FU29"/>
      <c r="FV29"/>
      <c r="FW29"/>
      <c r="FX29"/>
      <c r="FY29"/>
      <c r="FZ29"/>
      <c r="GA29"/>
      <c r="GB29"/>
      <c r="GC29"/>
      <c r="GD29"/>
      <c r="GE29"/>
      <c r="GF29"/>
      <c r="GG29"/>
      <c r="GH29"/>
      <c r="GI29"/>
      <c r="GJ29"/>
      <c r="GK29"/>
      <c r="GL29"/>
      <c r="GM29"/>
      <c r="GN29"/>
      <c r="GO29"/>
      <c r="GP29"/>
      <c r="GQ29"/>
      <c r="GR29"/>
      <c r="GS29"/>
      <c r="GT29"/>
      <c r="GU29"/>
      <c r="GV29"/>
      <c r="GW29"/>
      <c r="GX29"/>
      <c r="GY29"/>
      <c r="GZ29"/>
      <c r="HA29"/>
      <c r="HB29"/>
      <c r="HC29"/>
      <c r="HD29"/>
      <c r="HE29"/>
      <c r="HF29"/>
      <c r="HG29"/>
      <c r="HH29"/>
      <c r="HI29"/>
      <c r="HJ29"/>
      <c r="HK29"/>
      <c r="HL29"/>
      <c r="HM29"/>
      <c r="HN29"/>
      <c r="HO29"/>
      <c r="HP29"/>
      <c r="HQ29"/>
      <c r="HR29"/>
      <c r="HS29"/>
      <c r="HT29"/>
      <c r="HU29"/>
      <c r="HV29"/>
      <c r="HW29"/>
      <c r="HX29"/>
      <c r="HY29"/>
      <c r="HZ29"/>
      <c r="IA29"/>
      <c r="IB29"/>
      <c r="IC29"/>
      <c r="ID29"/>
      <c r="IE29"/>
      <c r="IF29"/>
      <c r="IG29"/>
      <c r="IH29"/>
      <c r="II29"/>
      <c r="IJ29"/>
      <c r="IK29"/>
      <c r="IL29"/>
      <c r="IM29"/>
      <c r="IN29"/>
      <c r="IO29"/>
      <c r="IP29"/>
      <c r="IQ29"/>
      <c r="IR29"/>
      <c r="IS29"/>
      <c r="IT29"/>
      <c r="IU29"/>
      <c r="IV29"/>
      <c r="IW29"/>
      <c r="IX29"/>
      <c r="IY29"/>
      <c r="IZ29"/>
      <c r="JA29"/>
      <c r="JB29"/>
      <c r="JC29"/>
      <c r="JD29"/>
      <c r="JE29"/>
      <c r="JF29"/>
      <c r="JG29"/>
      <c r="JH29"/>
      <c r="JI29"/>
      <c r="JJ29"/>
      <c r="JK29"/>
      <c r="JL29"/>
      <c r="JM29"/>
      <c r="JN29"/>
      <c r="JO29"/>
      <c r="JP29"/>
      <c r="JQ29"/>
      <c r="JR29"/>
      <c r="JS29"/>
      <c r="JT29"/>
      <c r="JU29"/>
      <c r="JV29"/>
      <c r="JW29"/>
      <c r="JX29"/>
      <c r="JY29"/>
      <c r="JZ29"/>
      <c r="KA29"/>
      <c r="KB29"/>
      <c r="KC29"/>
      <c r="KD29"/>
      <c r="KE29"/>
      <c r="KF29"/>
      <c r="KG29"/>
      <c r="KH29"/>
      <c r="KI29"/>
      <c r="KJ29"/>
      <c r="KK29"/>
    </row>
    <row r="30" spans="1:297" x14ac:dyDescent="0.25">
      <c r="B30" s="39"/>
      <c r="C30" s="22"/>
      <c r="D30" s="25"/>
      <c r="E30" s="25"/>
      <c r="F30" s="21"/>
      <c r="G30" s="25"/>
      <c r="H30" s="25"/>
      <c r="I30" s="40"/>
    </row>
    <row r="31" spans="1:297" s="4" customFormat="1" x14ac:dyDescent="0.25">
      <c r="A31"/>
      <c r="B31" s="41"/>
      <c r="C31" s="49" t="s">
        <v>31</v>
      </c>
      <c r="D31" s="82">
        <f>SUM(D32:D33)</f>
        <v>1</v>
      </c>
      <c r="E31" s="57"/>
      <c r="F31" s="29"/>
      <c r="G31" s="22"/>
      <c r="H31" s="70">
        <f>H32+H33</f>
        <v>500</v>
      </c>
      <c r="I31" s="40"/>
      <c r="J31"/>
      <c r="K31"/>
      <c r="L31" s="83" t="s">
        <v>18</v>
      </c>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row>
    <row r="32" spans="1:297" x14ac:dyDescent="0.25">
      <c r="B32" s="39"/>
      <c r="C32" s="54" t="s">
        <v>32</v>
      </c>
      <c r="D32" s="117">
        <v>1</v>
      </c>
      <c r="E32" s="58"/>
      <c r="F32" s="31"/>
      <c r="G32" s="71">
        <v>500</v>
      </c>
      <c r="H32" s="71">
        <f>L32*G32</f>
        <v>500</v>
      </c>
      <c r="I32" s="40"/>
      <c r="L32" s="84">
        <f>ROUND(D32,0)</f>
        <v>1</v>
      </c>
    </row>
    <row r="33" spans="2:12" x14ac:dyDescent="0.25">
      <c r="B33" s="39"/>
      <c r="C33" s="54" t="s">
        <v>33</v>
      </c>
      <c r="D33" s="117">
        <v>0</v>
      </c>
      <c r="E33" s="58"/>
      <c r="F33" s="31"/>
      <c r="G33" s="71">
        <v>500</v>
      </c>
      <c r="H33" s="71">
        <f>L33*G33</f>
        <v>0</v>
      </c>
      <c r="I33" s="40"/>
      <c r="L33" s="84">
        <f>ROUND(D33,0)</f>
        <v>0</v>
      </c>
    </row>
    <row r="34" spans="2:12" x14ac:dyDescent="0.25">
      <c r="B34" s="39"/>
      <c r="C34" s="25"/>
      <c r="D34" s="55"/>
      <c r="E34" s="55"/>
      <c r="F34" s="21"/>
      <c r="G34" s="21"/>
      <c r="H34" s="21"/>
      <c r="I34" s="40"/>
    </row>
    <row r="35" spans="2:12" x14ac:dyDescent="0.25">
      <c r="B35" s="39"/>
      <c r="C35" s="89" t="s">
        <v>34</v>
      </c>
      <c r="D35" s="118">
        <v>0</v>
      </c>
      <c r="E35" s="59"/>
      <c r="F35" s="30"/>
      <c r="G35" s="21"/>
      <c r="H35" s="52"/>
      <c r="I35" s="40"/>
      <c r="L35" s="83" t="s">
        <v>17</v>
      </c>
    </row>
    <row r="36" spans="2:12" x14ac:dyDescent="0.25">
      <c r="B36" s="39"/>
      <c r="C36" s="90" t="s">
        <v>35</v>
      </c>
      <c r="D36" s="55"/>
      <c r="E36" s="55"/>
      <c r="F36" s="21"/>
      <c r="G36" s="21"/>
      <c r="H36" s="21"/>
      <c r="I36" s="40"/>
      <c r="L36" s="85">
        <v>1</v>
      </c>
    </row>
    <row r="37" spans="2:12" x14ac:dyDescent="0.25">
      <c r="B37" s="39"/>
      <c r="C37" s="25"/>
      <c r="D37" s="55"/>
      <c r="E37" s="55"/>
      <c r="F37" s="21"/>
      <c r="G37" s="21"/>
      <c r="H37" s="21"/>
      <c r="I37" s="40"/>
      <c r="L37" s="85">
        <v>0.75</v>
      </c>
    </row>
    <row r="38" spans="2:12" x14ac:dyDescent="0.25">
      <c r="B38" s="39"/>
      <c r="C38" s="91" t="s">
        <v>36</v>
      </c>
      <c r="D38" s="55"/>
      <c r="E38" s="55"/>
      <c r="F38" s="21"/>
      <c r="G38" s="21"/>
      <c r="H38" s="21"/>
      <c r="I38" s="40"/>
      <c r="L38" s="85">
        <v>0.5</v>
      </c>
    </row>
    <row r="39" spans="2:12" ht="30" x14ac:dyDescent="0.25">
      <c r="B39" s="39"/>
      <c r="C39" s="92" t="s">
        <v>37</v>
      </c>
      <c r="D39" s="119">
        <v>1</v>
      </c>
      <c r="E39" s="58"/>
      <c r="F39" s="31"/>
      <c r="G39" s="21"/>
      <c r="H39" s="94">
        <f>(D35*D39)</f>
        <v>0</v>
      </c>
      <c r="I39" s="40"/>
      <c r="L39" s="85">
        <v>0.25</v>
      </c>
    </row>
    <row r="40" spans="2:12" x14ac:dyDescent="0.25">
      <c r="B40" s="39"/>
      <c r="C40" s="25"/>
      <c r="D40" s="56"/>
      <c r="E40" s="56"/>
      <c r="F40" s="32"/>
      <c r="G40" s="74">
        <v>1E-3</v>
      </c>
      <c r="H40" s="73">
        <f>G40*H39</f>
        <v>0</v>
      </c>
      <c r="I40" s="80"/>
    </row>
    <row r="41" spans="2:12" x14ac:dyDescent="0.25">
      <c r="B41" s="39"/>
      <c r="C41" s="50" t="s">
        <v>38</v>
      </c>
      <c r="D41" s="81">
        <f>L42+L43+L44+L45</f>
        <v>0</v>
      </c>
      <c r="E41" s="57"/>
      <c r="F41" s="29"/>
      <c r="G41" s="21"/>
      <c r="H41" s="21"/>
      <c r="I41" s="40"/>
      <c r="L41" s="4" t="s">
        <v>19</v>
      </c>
    </row>
    <row r="42" spans="2:12" x14ac:dyDescent="0.25">
      <c r="B42" s="39"/>
      <c r="C42" s="89" t="s">
        <v>39</v>
      </c>
      <c r="D42" s="117">
        <v>0</v>
      </c>
      <c r="E42" s="58"/>
      <c r="F42" s="31"/>
      <c r="G42" s="21"/>
      <c r="H42" s="21"/>
      <c r="I42" s="40"/>
      <c r="L42" s="84">
        <f>ROUND(D42,0)</f>
        <v>0</v>
      </c>
    </row>
    <row r="43" spans="2:12" ht="30" x14ac:dyDescent="0.25">
      <c r="B43" s="79"/>
      <c r="C43" s="92" t="s">
        <v>40</v>
      </c>
      <c r="D43" s="120">
        <v>0</v>
      </c>
      <c r="E43" s="58"/>
      <c r="F43" s="31"/>
      <c r="G43" s="96">
        <v>300</v>
      </c>
      <c r="H43" s="95">
        <f>IF(L43&lt;2,500,(G43*L43))</f>
        <v>500</v>
      </c>
      <c r="I43" s="80"/>
      <c r="L43" s="84">
        <f>ROUND(D43,0)</f>
        <v>0</v>
      </c>
    </row>
    <row r="44" spans="2:12" ht="30" x14ac:dyDescent="0.25">
      <c r="B44" s="79"/>
      <c r="C44" s="92" t="s">
        <v>41</v>
      </c>
      <c r="D44" s="120">
        <v>0</v>
      </c>
      <c r="E44" s="58"/>
      <c r="F44" s="31"/>
      <c r="G44" s="96">
        <v>150</v>
      </c>
      <c r="H44" s="95">
        <f>(L44*G44)*D39</f>
        <v>0</v>
      </c>
      <c r="I44" s="80"/>
      <c r="L44" s="84">
        <f>ROUND(D44,0)</f>
        <v>0</v>
      </c>
    </row>
    <row r="45" spans="2:12" x14ac:dyDescent="0.25">
      <c r="B45" s="39"/>
      <c r="C45" s="89" t="s">
        <v>42</v>
      </c>
      <c r="D45" s="117">
        <v>0</v>
      </c>
      <c r="E45" s="58"/>
      <c r="F45" s="31"/>
      <c r="G45" s="21"/>
      <c r="H45" s="21"/>
      <c r="I45" s="40"/>
      <c r="L45" s="84">
        <f>ROUND(D45,0)</f>
        <v>0</v>
      </c>
    </row>
    <row r="46" spans="2:12" x14ac:dyDescent="0.25">
      <c r="B46" s="39"/>
      <c r="C46" s="25"/>
      <c r="D46" s="55"/>
      <c r="E46" s="55"/>
      <c r="F46" s="21"/>
      <c r="G46" s="21"/>
      <c r="H46" s="21"/>
      <c r="I46" s="40"/>
    </row>
    <row r="47" spans="2:12" x14ac:dyDescent="0.25">
      <c r="B47" s="39"/>
      <c r="C47" s="48" t="s">
        <v>43</v>
      </c>
      <c r="D47" s="55"/>
      <c r="E47" s="55"/>
      <c r="F47" s="21"/>
      <c r="G47" s="21"/>
      <c r="H47" s="21"/>
      <c r="I47" s="40"/>
    </row>
    <row r="48" spans="2:12" x14ac:dyDescent="0.25">
      <c r="B48" s="39"/>
      <c r="C48" s="89" t="s">
        <v>44</v>
      </c>
      <c r="D48" s="118">
        <v>0</v>
      </c>
      <c r="E48" s="59"/>
      <c r="F48" s="30"/>
      <c r="G48" s="75">
        <v>0.75</v>
      </c>
      <c r="H48" s="70">
        <f>D48*G48</f>
        <v>0</v>
      </c>
      <c r="I48" s="40"/>
    </row>
    <row r="49" spans="1:297" x14ac:dyDescent="0.25">
      <c r="B49" s="79"/>
      <c r="C49" s="53"/>
      <c r="D49" s="25"/>
      <c r="E49" s="25"/>
      <c r="F49" s="21"/>
      <c r="G49" s="74">
        <v>1E-3</v>
      </c>
      <c r="H49" s="73">
        <f>G49*H48</f>
        <v>0</v>
      </c>
      <c r="I49" s="40"/>
    </row>
    <row r="50" spans="1:297" s="4" customFormat="1" x14ac:dyDescent="0.25">
      <c r="B50" s="41"/>
      <c r="C50" s="25"/>
      <c r="D50" s="22"/>
      <c r="E50" s="22"/>
      <c r="F50" s="23"/>
      <c r="G50" s="21"/>
      <c r="H50" s="21"/>
      <c r="I50" s="4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c r="BT50"/>
      <c r="BU50"/>
      <c r="BV50"/>
      <c r="BW50"/>
      <c r="BX50"/>
      <c r="BY50"/>
      <c r="BZ50"/>
      <c r="CA50"/>
      <c r="CB50"/>
      <c r="CC50"/>
      <c r="CD50"/>
      <c r="CE50"/>
      <c r="CF50"/>
      <c r="CG50"/>
      <c r="CH50"/>
      <c r="CI50"/>
      <c r="CJ50"/>
      <c r="CK50"/>
      <c r="CL50"/>
      <c r="CM50"/>
      <c r="CN50"/>
      <c r="CO50"/>
      <c r="CP50"/>
      <c r="CQ50"/>
      <c r="CR50"/>
      <c r="CS50"/>
      <c r="CT50"/>
      <c r="CU50"/>
      <c r="CV50"/>
      <c r="CW50"/>
      <c r="CX50"/>
      <c r="CY50"/>
      <c r="CZ50"/>
      <c r="DA50"/>
      <c r="DB50"/>
      <c r="DC50"/>
      <c r="DD50"/>
      <c r="DE50"/>
      <c r="DF50"/>
      <c r="DG50"/>
      <c r="DH50"/>
      <c r="DI50"/>
      <c r="DJ50"/>
      <c r="DK50"/>
      <c r="DL50"/>
      <c r="DM50"/>
      <c r="DN50"/>
      <c r="DO50"/>
      <c r="DP50"/>
      <c r="DQ50"/>
      <c r="DR50"/>
      <c r="DS50"/>
      <c r="DT50"/>
      <c r="DU50"/>
      <c r="DV50"/>
      <c r="DW50"/>
      <c r="DX50"/>
      <c r="DY50"/>
      <c r="DZ50"/>
      <c r="EA50"/>
      <c r="EB50"/>
      <c r="EC50"/>
      <c r="ED50"/>
      <c r="EE50"/>
      <c r="EF50"/>
      <c r="EG50"/>
      <c r="EH50"/>
      <c r="EI50"/>
      <c r="EJ50"/>
      <c r="EK50"/>
      <c r="EL50"/>
      <c r="EM50"/>
      <c r="EN50"/>
      <c r="EO50"/>
      <c r="EP50"/>
      <c r="EQ50"/>
      <c r="ER50"/>
      <c r="ES50"/>
      <c r="ET50"/>
      <c r="EU50"/>
      <c r="EV50"/>
      <c r="EW50"/>
      <c r="EX50"/>
      <c r="EY50"/>
      <c r="EZ50"/>
      <c r="FA50"/>
      <c r="FB50"/>
      <c r="FC50"/>
      <c r="FD50"/>
      <c r="FE50"/>
      <c r="FF50"/>
      <c r="FG50"/>
      <c r="FH50"/>
      <c r="FI50"/>
      <c r="FJ50"/>
      <c r="FK50"/>
      <c r="FL50"/>
      <c r="FM50"/>
      <c r="FN50"/>
      <c r="FO50"/>
      <c r="FP50"/>
      <c r="FQ50"/>
      <c r="FR50"/>
      <c r="FS50"/>
      <c r="FT50"/>
      <c r="FU50"/>
      <c r="FV50"/>
      <c r="FW50"/>
      <c r="FX50"/>
      <c r="FY50"/>
      <c r="FZ50"/>
      <c r="GA50"/>
      <c r="GB50"/>
      <c r="GC50"/>
      <c r="GD50"/>
      <c r="GE50"/>
      <c r="GF50"/>
      <c r="GG50"/>
      <c r="GH50"/>
      <c r="GI50"/>
      <c r="GJ50"/>
      <c r="GK50"/>
      <c r="GL50"/>
      <c r="GM50"/>
      <c r="GN50"/>
      <c r="GO50"/>
      <c r="GP50"/>
      <c r="GQ50"/>
      <c r="GR50"/>
      <c r="GS50"/>
      <c r="GT50"/>
      <c r="GU50"/>
      <c r="GV50"/>
      <c r="GW50"/>
      <c r="GX50"/>
      <c r="GY50"/>
      <c r="GZ50"/>
      <c r="HA50"/>
      <c r="HB50"/>
      <c r="HC50"/>
      <c r="HD50"/>
      <c r="HE50"/>
      <c r="HF50"/>
      <c r="HG50"/>
      <c r="HH50"/>
      <c r="HI50"/>
      <c r="HJ50"/>
      <c r="HK50"/>
      <c r="HL50"/>
      <c r="HM50"/>
      <c r="HN50"/>
      <c r="HO50"/>
      <c r="HP50"/>
      <c r="HQ50"/>
      <c r="HR50"/>
      <c r="HS50"/>
      <c r="HT50"/>
      <c r="HU50"/>
      <c r="HV50"/>
      <c r="HW50"/>
      <c r="HX50"/>
      <c r="HY50"/>
      <c r="HZ50"/>
      <c r="IA50"/>
      <c r="IB50"/>
      <c r="IC50"/>
      <c r="ID50"/>
      <c r="IE50"/>
      <c r="IF50"/>
      <c r="IG50"/>
      <c r="IH50"/>
      <c r="II50"/>
      <c r="IJ50"/>
      <c r="IK50"/>
      <c r="IL50"/>
      <c r="IM50"/>
      <c r="IN50"/>
      <c r="IO50"/>
      <c r="IP50"/>
      <c r="IQ50"/>
      <c r="IR50"/>
      <c r="IS50"/>
      <c r="IT50"/>
      <c r="IU50"/>
      <c r="IV50"/>
      <c r="IW50"/>
      <c r="IX50"/>
      <c r="IY50"/>
      <c r="IZ50"/>
      <c r="JA50"/>
      <c r="JB50"/>
      <c r="JC50"/>
      <c r="JD50"/>
      <c r="JE50"/>
      <c r="JF50"/>
      <c r="JG50"/>
      <c r="JH50"/>
      <c r="JI50"/>
      <c r="JJ50"/>
      <c r="JK50"/>
      <c r="JL50"/>
      <c r="JM50"/>
      <c r="JN50"/>
      <c r="JO50"/>
      <c r="JP50"/>
      <c r="JQ50"/>
      <c r="JR50"/>
      <c r="JS50"/>
      <c r="JT50"/>
      <c r="JU50"/>
      <c r="JV50"/>
      <c r="JW50"/>
      <c r="JX50"/>
      <c r="JY50"/>
      <c r="JZ50"/>
      <c r="KA50"/>
      <c r="KB50"/>
      <c r="KC50"/>
      <c r="KD50"/>
      <c r="KE50"/>
      <c r="KF50"/>
      <c r="KG50"/>
      <c r="KH50"/>
      <c r="KI50"/>
      <c r="KJ50"/>
      <c r="KK50"/>
    </row>
    <row r="51" spans="1:297" ht="30" x14ac:dyDescent="0.25">
      <c r="B51" s="39"/>
      <c r="C51" s="93" t="s">
        <v>60</v>
      </c>
      <c r="D51" s="25"/>
      <c r="E51" s="25"/>
      <c r="F51" s="21"/>
      <c r="G51" s="23"/>
      <c r="H51" s="95">
        <f>SUM(H39+H48)</f>
        <v>0</v>
      </c>
      <c r="I51" s="40"/>
    </row>
    <row r="52" spans="1:297" x14ac:dyDescent="0.25">
      <c r="B52" s="39"/>
      <c r="C52" s="51" t="s">
        <v>45</v>
      </c>
      <c r="D52" s="25"/>
      <c r="E52" s="25"/>
      <c r="F52" s="29"/>
      <c r="G52" s="74">
        <v>1E-3</v>
      </c>
      <c r="H52" s="73">
        <f>H51*G52</f>
        <v>0</v>
      </c>
      <c r="I52" s="40"/>
    </row>
    <row r="53" spans="1:297" x14ac:dyDescent="0.25">
      <c r="B53" s="39"/>
      <c r="C53" s="21"/>
      <c r="D53" s="21"/>
      <c r="E53" s="21"/>
      <c r="F53" s="21"/>
      <c r="G53" s="21"/>
      <c r="H53" s="21"/>
      <c r="I53" s="40"/>
    </row>
    <row r="54" spans="1:297" x14ac:dyDescent="0.25">
      <c r="B54" s="39"/>
      <c r="C54" s="29"/>
      <c r="D54" s="21"/>
      <c r="E54" s="21"/>
      <c r="F54" s="21"/>
      <c r="G54" s="29"/>
      <c r="H54" s="29"/>
      <c r="I54" s="40"/>
    </row>
    <row r="55" spans="1:297" x14ac:dyDescent="0.25">
      <c r="B55" s="39"/>
      <c r="C55" s="28" t="s">
        <v>25</v>
      </c>
      <c r="D55" s="35"/>
      <c r="E55" s="35"/>
      <c r="F55" s="24"/>
      <c r="G55" s="97" t="s">
        <v>50</v>
      </c>
      <c r="H55" s="97"/>
      <c r="I55" s="40"/>
    </row>
    <row r="56" spans="1:297" x14ac:dyDescent="0.25">
      <c r="B56" s="39"/>
      <c r="C56" s="25"/>
      <c r="D56" s="25"/>
      <c r="E56" s="25"/>
      <c r="F56" s="29"/>
      <c r="G56" s="25"/>
      <c r="H56" s="25"/>
      <c r="I56" s="40"/>
    </row>
    <row r="57" spans="1:297" x14ac:dyDescent="0.25">
      <c r="B57" s="39"/>
      <c r="C57" s="61" t="s">
        <v>46</v>
      </c>
      <c r="D57" s="72" t="str">
        <f>IF(D26="Si","Si","No")</f>
        <v>No</v>
      </c>
      <c r="E57" s="27">
        <f>IF(D26="si",1,0)</f>
        <v>0</v>
      </c>
      <c r="F57" s="29"/>
      <c r="G57" s="71">
        <v>200</v>
      </c>
      <c r="H57" s="70">
        <f>G57*E57</f>
        <v>0</v>
      </c>
      <c r="I57" s="40"/>
    </row>
    <row r="58" spans="1:297" s="19" customFormat="1" x14ac:dyDescent="0.25">
      <c r="A58"/>
      <c r="B58" s="39"/>
      <c r="C58" s="61" t="s">
        <v>48</v>
      </c>
      <c r="D58" s="72">
        <f>D45</f>
        <v>0</v>
      </c>
      <c r="E58" s="47">
        <v>300</v>
      </c>
      <c r="F58" s="21"/>
      <c r="G58" s="71">
        <v>300</v>
      </c>
      <c r="H58" s="70">
        <f>IF(D26="Si",G58*D58,0)</f>
        <v>0</v>
      </c>
      <c r="I58" s="40"/>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c r="BR58"/>
      <c r="BS58"/>
      <c r="BT58"/>
      <c r="BU58"/>
      <c r="BV58"/>
      <c r="BW58"/>
      <c r="BX58"/>
      <c r="BY58"/>
      <c r="BZ58"/>
      <c r="CA58"/>
      <c r="CB58"/>
      <c r="CC58"/>
      <c r="CD58"/>
      <c r="CE58"/>
      <c r="CF58"/>
      <c r="CG58"/>
      <c r="CH58"/>
      <c r="CI58"/>
      <c r="CJ58"/>
      <c r="CK58"/>
      <c r="CL58"/>
      <c r="CM58"/>
      <c r="CN58"/>
      <c r="CO58"/>
      <c r="CP58"/>
      <c r="CQ58"/>
      <c r="CR58"/>
      <c r="CS58"/>
      <c r="CT58"/>
      <c r="CU58"/>
      <c r="CV58"/>
      <c r="CW58"/>
      <c r="CX58"/>
      <c r="CY58"/>
      <c r="CZ58"/>
      <c r="DA58"/>
      <c r="DB58"/>
      <c r="DC58"/>
      <c r="DD58"/>
      <c r="DE58"/>
      <c r="DF58"/>
      <c r="DG58"/>
      <c r="DH58"/>
      <c r="DI58"/>
      <c r="DJ58"/>
      <c r="DK58"/>
      <c r="DL58"/>
      <c r="DM58"/>
      <c r="DN58"/>
      <c r="DO58"/>
      <c r="DP58"/>
      <c r="DQ58"/>
      <c r="DR58"/>
      <c r="DS58"/>
      <c r="DT58"/>
      <c r="DU58"/>
      <c r="DV58"/>
      <c r="DW58"/>
      <c r="DX58"/>
      <c r="DY58"/>
      <c r="DZ58"/>
      <c r="EA58"/>
      <c r="EB58"/>
      <c r="EC58"/>
      <c r="ED58"/>
      <c r="EE58"/>
      <c r="EF58"/>
      <c r="EG58"/>
      <c r="EH58"/>
      <c r="EI58"/>
      <c r="EJ58"/>
      <c r="EK58"/>
      <c r="EL58"/>
      <c r="EM58"/>
      <c r="EN58"/>
      <c r="EO58"/>
      <c r="EP58"/>
      <c r="EQ58"/>
      <c r="ER58"/>
      <c r="ES58"/>
      <c r="ET58"/>
      <c r="EU58"/>
      <c r="EV58"/>
      <c r="EW58"/>
      <c r="EX58"/>
      <c r="EY58"/>
      <c r="EZ58"/>
      <c r="FA58"/>
      <c r="FB58"/>
      <c r="FC58"/>
      <c r="FD58"/>
      <c r="FE58"/>
      <c r="FF58"/>
      <c r="FG58"/>
      <c r="FH58"/>
      <c r="FI58"/>
      <c r="FJ58"/>
      <c r="FK58"/>
      <c r="FL58"/>
      <c r="FM58"/>
      <c r="FN58"/>
      <c r="FO58"/>
      <c r="FP58"/>
      <c r="FQ58"/>
      <c r="FR58"/>
      <c r="FS58"/>
      <c r="FT58"/>
      <c r="FU58"/>
      <c r="FV58"/>
      <c r="FW58"/>
      <c r="FX58"/>
      <c r="FY58"/>
      <c r="FZ58"/>
      <c r="GA58"/>
      <c r="GB58"/>
      <c r="GC58"/>
      <c r="GD58"/>
      <c r="GE58"/>
      <c r="GF58"/>
      <c r="GG58"/>
      <c r="GH58"/>
      <c r="GI58"/>
      <c r="GJ58"/>
      <c r="GK58"/>
      <c r="GL58"/>
      <c r="GM58"/>
      <c r="GN58"/>
      <c r="GO58"/>
      <c r="GP58"/>
      <c r="GQ58"/>
      <c r="GR58"/>
      <c r="GS58"/>
      <c r="GT58"/>
      <c r="GU58"/>
      <c r="GV58"/>
      <c r="GW58"/>
      <c r="GX58"/>
      <c r="GY58"/>
      <c r="GZ58"/>
      <c r="HA58"/>
      <c r="HB58"/>
      <c r="HC58"/>
      <c r="HD58"/>
      <c r="HE58"/>
      <c r="HF58"/>
      <c r="HG58"/>
      <c r="HH58"/>
      <c r="HI58"/>
      <c r="HJ58"/>
      <c r="HK58"/>
      <c r="HL58"/>
      <c r="HM58"/>
      <c r="HN58"/>
      <c r="HO58"/>
      <c r="HP58"/>
      <c r="HQ58"/>
      <c r="HR58"/>
      <c r="HS58"/>
      <c r="HT58"/>
      <c r="HU58"/>
      <c r="HV58"/>
      <c r="HW58"/>
      <c r="HX58"/>
      <c r="HY58"/>
      <c r="HZ58"/>
      <c r="IA58"/>
      <c r="IB58"/>
      <c r="IC58"/>
      <c r="ID58"/>
      <c r="IE58"/>
      <c r="IF58"/>
      <c r="IG58"/>
      <c r="IH58"/>
      <c r="II58"/>
      <c r="IJ58"/>
      <c r="IK58"/>
      <c r="IL58"/>
      <c r="IM58"/>
      <c r="IN58"/>
      <c r="IO58"/>
      <c r="IP58"/>
      <c r="IQ58"/>
      <c r="IR58"/>
      <c r="IS58"/>
      <c r="IT58"/>
      <c r="IU58"/>
      <c r="IV58"/>
      <c r="IW58"/>
      <c r="IX58"/>
      <c r="IY58"/>
      <c r="IZ58"/>
      <c r="JA58"/>
      <c r="JB58"/>
      <c r="JC58"/>
      <c r="JD58"/>
      <c r="JE58"/>
      <c r="JF58"/>
      <c r="JG58"/>
      <c r="JH58"/>
      <c r="JI58"/>
      <c r="JJ58"/>
      <c r="JK58"/>
      <c r="JL58"/>
      <c r="JM58"/>
      <c r="JN58"/>
      <c r="JO58"/>
      <c r="JP58"/>
      <c r="JQ58"/>
      <c r="JR58"/>
      <c r="JS58"/>
      <c r="JT58"/>
      <c r="JU58"/>
      <c r="JV58"/>
      <c r="JW58"/>
      <c r="JX58"/>
      <c r="JY58"/>
      <c r="JZ58"/>
      <c r="KA58"/>
      <c r="KB58"/>
      <c r="KC58"/>
      <c r="KD58"/>
      <c r="KE58"/>
      <c r="KF58"/>
      <c r="KG58"/>
      <c r="KH58"/>
      <c r="KI58"/>
      <c r="KJ58"/>
      <c r="KK58"/>
    </row>
    <row r="59" spans="1:297" x14ac:dyDescent="0.25">
      <c r="B59" s="39"/>
      <c r="C59" s="21"/>
      <c r="D59" s="21"/>
      <c r="E59" s="21"/>
      <c r="F59" s="21"/>
      <c r="G59" s="21"/>
      <c r="H59" s="21"/>
      <c r="I59" s="40"/>
    </row>
    <row r="60" spans="1:297" x14ac:dyDescent="0.25">
      <c r="B60" s="39"/>
      <c r="C60" s="21"/>
      <c r="D60" s="21"/>
      <c r="E60" s="21"/>
      <c r="F60" s="24"/>
      <c r="G60" s="21"/>
      <c r="H60" s="21"/>
      <c r="I60" s="40"/>
    </row>
    <row r="61" spans="1:297" x14ac:dyDescent="0.25">
      <c r="B61" s="39"/>
      <c r="C61" s="28" t="s">
        <v>26</v>
      </c>
      <c r="D61" s="35"/>
      <c r="E61" s="35"/>
      <c r="F61" s="24"/>
      <c r="G61" s="97" t="s">
        <v>50</v>
      </c>
      <c r="H61" s="97"/>
      <c r="I61" s="40"/>
    </row>
    <row r="62" spans="1:297" x14ac:dyDescent="0.25">
      <c r="B62" s="39"/>
      <c r="C62" s="25"/>
      <c r="D62" s="25"/>
      <c r="E62" s="25"/>
      <c r="F62" s="29"/>
      <c r="G62" s="25"/>
      <c r="H62" s="25"/>
      <c r="I62" s="40"/>
    </row>
    <row r="63" spans="1:297" x14ac:dyDescent="0.25">
      <c r="B63" s="39"/>
      <c r="C63" s="60" t="s">
        <v>49</v>
      </c>
      <c r="D63" s="72" t="str">
        <f>IF(D27="Si","Si","No")</f>
        <v>No</v>
      </c>
      <c r="E63" s="27">
        <f>IF(D27="si",1,0)</f>
        <v>0</v>
      </c>
      <c r="F63" s="21"/>
      <c r="G63" s="71">
        <v>200</v>
      </c>
      <c r="H63" s="70">
        <f>G63*E63</f>
        <v>0</v>
      </c>
      <c r="I63" s="40"/>
    </row>
    <row r="64" spans="1:297" x14ac:dyDescent="0.25">
      <c r="B64" s="39"/>
      <c r="C64" s="51" t="s">
        <v>45</v>
      </c>
      <c r="D64" s="70">
        <f>H51</f>
        <v>0</v>
      </c>
      <c r="E64" s="25"/>
      <c r="F64" s="21"/>
      <c r="G64" s="76">
        <v>5.0000000000000001E-4</v>
      </c>
      <c r="H64" s="70">
        <f>IF(D27="Si",G64*H51,0)</f>
        <v>0</v>
      </c>
      <c r="I64" s="40"/>
    </row>
    <row r="65" spans="2:9" x14ac:dyDescent="0.25">
      <c r="B65" s="39"/>
      <c r="C65" s="21"/>
      <c r="D65" s="21"/>
      <c r="E65" s="21"/>
      <c r="F65" s="21"/>
      <c r="G65" s="21"/>
      <c r="H65" s="21"/>
      <c r="I65" s="40"/>
    </row>
    <row r="66" spans="2:9" ht="18.75" customHeight="1" x14ac:dyDescent="0.25">
      <c r="B66" s="39"/>
      <c r="C66" s="21"/>
      <c r="D66" s="21"/>
      <c r="E66" s="21"/>
      <c r="F66" s="21"/>
      <c r="G66" s="21"/>
      <c r="H66" s="21"/>
      <c r="I66" s="40"/>
    </row>
    <row r="67" spans="2:9" ht="18.75" customHeight="1" thickBot="1" x14ac:dyDescent="0.3">
      <c r="B67" s="39"/>
      <c r="C67" s="21"/>
      <c r="D67" s="21"/>
      <c r="E67" s="21"/>
      <c r="F67" s="21"/>
      <c r="G67" s="21"/>
      <c r="H67" s="21"/>
      <c r="I67" s="40"/>
    </row>
    <row r="68" spans="2:9" ht="15.75" thickTop="1" x14ac:dyDescent="0.25">
      <c r="B68" s="36" t="s">
        <v>52</v>
      </c>
      <c r="C68" s="37" t="s">
        <v>53</v>
      </c>
      <c r="D68" s="37"/>
      <c r="E68" s="37"/>
      <c r="F68" s="37"/>
      <c r="G68" s="37"/>
      <c r="H68" s="37"/>
      <c r="I68" s="38"/>
    </row>
    <row r="69" spans="2:9" x14ac:dyDescent="0.25">
      <c r="B69" s="39"/>
      <c r="C69" s="21"/>
      <c r="D69" s="21"/>
      <c r="E69" s="21"/>
      <c r="F69" s="21"/>
      <c r="G69" s="23" t="s">
        <v>51</v>
      </c>
      <c r="H69" s="21"/>
      <c r="I69" s="40"/>
    </row>
    <row r="70" spans="2:9" x14ac:dyDescent="0.25">
      <c r="B70" s="39"/>
      <c r="C70" s="34" t="s">
        <v>55</v>
      </c>
      <c r="D70" s="23" t="s">
        <v>56</v>
      </c>
      <c r="E70" s="23"/>
      <c r="F70" s="23"/>
      <c r="G70" s="23" t="s">
        <v>57</v>
      </c>
      <c r="H70" s="33"/>
      <c r="I70" s="40"/>
    </row>
    <row r="71" spans="2:9" ht="15.75" thickBot="1" x14ac:dyDescent="0.3">
      <c r="B71" s="42"/>
      <c r="C71" s="43"/>
      <c r="D71" s="43"/>
      <c r="E71" s="43"/>
      <c r="F71" s="43"/>
      <c r="G71" s="43"/>
      <c r="H71" s="43"/>
      <c r="I71" s="44"/>
    </row>
    <row r="72" spans="2:9" ht="15.75" thickTop="1" x14ac:dyDescent="0.25"/>
  </sheetData>
  <sheetProtection algorithmName="SHA-512" hashValue="et3KegYRSRSAQHZI02EEm2druvN582IVsqwuu0rJRIU/6gtWQYYH6RFusTQ08+6pn8rYjKhIArOZnqYdfzkGeg==" saltValue="GgaeqiVac08oL97nVfY+QQ==" spinCount="100000" sheet="1" objects="1" scenarios="1"/>
  <protectedRanges>
    <protectedRange sqref="D48" name="Bereich15"/>
    <protectedRange sqref="D45" name="Bereich14"/>
    <protectedRange sqref="D44" name="Bereich13"/>
    <protectedRange sqref="D43" name="Bereich12"/>
    <protectedRange sqref="D42" name="Bereich11"/>
    <protectedRange sqref="D39" name="Bereich10"/>
    <protectedRange sqref="D35" name="Bereich9"/>
    <protectedRange sqref="D33" name="Bereich8"/>
    <protectedRange sqref="D32" name="Bereich7"/>
    <protectedRange sqref="D27" name="Bereich6"/>
    <protectedRange sqref="D26" name="Bereich5"/>
    <protectedRange sqref="D10" name="Bereich1"/>
    <protectedRange sqref="H10" name="Bereich2"/>
    <protectedRange sqref="D11" name="Bereich3"/>
    <protectedRange sqref="D12" name="Bereich4"/>
  </protectedRanges>
  <customSheetViews>
    <customSheetView guid="{35B8B0D7-C4B3-4CA4-9DF6-A7FECCB9ECC8}" scale="115" showPageBreaks="1" showGridLines="0" showRowCol="0" fitToPage="1" printArea="1">
      <pane ySplit="11" topLeftCell="A12" activePane="bottomLeft" state="frozen"/>
      <selection pane="bottomLeft" activeCell="B1" sqref="B1:E53"/>
      <pageMargins left="0.70866141732283472" right="0.70866141732283472" top="0.78740157480314965" bottom="0.78740157480314965" header="0.31496062992125984" footer="0.31496062992125984"/>
      <printOptions horizontalCentered="1"/>
      <pageSetup paperSize="9" scale="92" orientation="portrait" r:id="rId1"/>
      <headerFooter>
        <oddFooter>&amp;L&amp;F&amp;C&amp;P / &amp;N&amp;R&amp;D, D. Frei</oddFooter>
      </headerFooter>
    </customSheetView>
  </customSheetViews>
  <mergeCells count="13">
    <mergeCell ref="C5:H5"/>
    <mergeCell ref="G29:H29"/>
    <mergeCell ref="G55:H55"/>
    <mergeCell ref="G61:H61"/>
    <mergeCell ref="C15:G15"/>
    <mergeCell ref="C16:G16"/>
    <mergeCell ref="C17:G17"/>
    <mergeCell ref="C18:G18"/>
    <mergeCell ref="C19:G19"/>
    <mergeCell ref="C20:G20"/>
    <mergeCell ref="D10:G10"/>
    <mergeCell ref="D12:G12"/>
    <mergeCell ref="D11:G11"/>
  </mergeCells>
  <dataValidations count="3">
    <dataValidation type="list" allowBlank="1" showInputMessage="1" showErrorMessage="1" sqref="E26:E27" xr:uid="{899D346C-06F1-4F5E-A5A8-276AC66204E6}">
      <formula1>"bitte wählen,Ja,Nein"</formula1>
    </dataValidation>
    <dataValidation type="list" allowBlank="1" showInputMessage="1" showErrorMessage="1" sqref="L36:L39 D39" xr:uid="{D666C4F1-68FD-48F4-9734-E2469423F196}">
      <formula1>$L$36:$L$39</formula1>
    </dataValidation>
    <dataValidation type="list" allowBlank="1" showInputMessage="1" showErrorMessage="1" sqref="D26:D27" xr:uid="{4BDE773F-3C79-4914-AE36-9005DCE8D7B2}">
      <formula1>"selezionare,Si,No"</formula1>
    </dataValidation>
  </dataValidations>
  <printOptions horizontalCentered="1"/>
  <pageMargins left="0.70866141732283472" right="0.70866141732283472" top="0.51181102362204722" bottom="0.78740157480314965" header="0.31496062992125984" footer="0.31496062992125984"/>
  <pageSetup paperSize="9" scale="66" orientation="portrait" r:id="rId2"/>
  <headerFooter scaleWithDoc="0">
    <oddHeader>&amp;RVersione 02.01.2024</oddHeader>
    <oddFooter>&amp;C&amp;10Lindenstrasse 4    9240 Uzwil    T 071 955 70 30    F 071 955 70 40    info@gebäudehülle.swiss    www.gebäudehülle.swiss</oddFooter>
  </headerFooter>
  <drawing r:id="rId3"/>
  <legacyDrawing r:id="rId4"/>
  <controls>
    <mc:AlternateContent xmlns:mc="http://schemas.openxmlformats.org/markup-compatibility/2006">
      <mc:Choice Requires="x14">
        <control shapeId="2095" r:id="rId5" name="TextBox1">
          <controlPr defaultSize="0" autoLine="0" r:id="rId6">
            <anchor moveWithCells="1">
              <from>
                <xdr:col>3</xdr:col>
                <xdr:colOff>533400</xdr:colOff>
                <xdr:row>69</xdr:row>
                <xdr:rowOff>28575</xdr:rowOff>
              </from>
              <to>
                <xdr:col>5</xdr:col>
                <xdr:colOff>314325</xdr:colOff>
                <xdr:row>70</xdr:row>
                <xdr:rowOff>114300</xdr:rowOff>
              </to>
            </anchor>
          </controlPr>
        </control>
      </mc:Choice>
      <mc:Fallback>
        <control shapeId="2095" r:id="rId5" name="TextBox1"/>
      </mc:Fallback>
    </mc:AlternateContent>
    <mc:AlternateContent xmlns:mc="http://schemas.openxmlformats.org/markup-compatibility/2006">
      <mc:Choice Requires="x14">
        <control shapeId="2093" r:id="rId7" name="Ort">
          <controlPr defaultSize="0" autoLine="0" r:id="rId6">
            <anchor moveWithCells="1">
              <from>
                <xdr:col>2</xdr:col>
                <xdr:colOff>390525</xdr:colOff>
                <xdr:row>69</xdr:row>
                <xdr:rowOff>38100</xdr:rowOff>
              </from>
              <to>
                <xdr:col>2</xdr:col>
                <xdr:colOff>1400175</xdr:colOff>
                <xdr:row>70</xdr:row>
                <xdr:rowOff>123825</xdr:rowOff>
              </to>
            </anchor>
          </controlPr>
        </control>
      </mc:Choice>
      <mc:Fallback>
        <control shapeId="2093" r:id="rId7" name="Ort"/>
      </mc:Fallback>
    </mc:AlternateContent>
  </control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A1:L21"/>
  <sheetViews>
    <sheetView zoomScale="115" zoomScaleNormal="115" workbookViewId="0">
      <selection activeCell="C36" sqref="C36"/>
    </sheetView>
  </sheetViews>
  <sheetFormatPr baseColWidth="10" defaultRowHeight="15" x14ac:dyDescent="0.25"/>
  <cols>
    <col min="1" max="1" width="30.140625" customWidth="1"/>
    <col min="2" max="2" width="13.5703125" bestFit="1" customWidth="1"/>
    <col min="3" max="3" width="13.42578125" bestFit="1" customWidth="1"/>
  </cols>
  <sheetData>
    <row r="1" spans="1:12" ht="26.25" x14ac:dyDescent="0.4">
      <c r="A1" s="5" t="s">
        <v>15</v>
      </c>
    </row>
    <row r="2" spans="1:12" x14ac:dyDescent="0.25">
      <c r="B2" s="9" t="s">
        <v>14</v>
      </c>
      <c r="C2" s="10" t="s">
        <v>13</v>
      </c>
    </row>
    <row r="3" spans="1:12" x14ac:dyDescent="0.25">
      <c r="A3" s="11" t="s">
        <v>0</v>
      </c>
      <c r="B3" s="8">
        <v>0</v>
      </c>
      <c r="C3" s="7">
        <f t="shared" ref="C3:C5" si="0">(100-B3)/100</f>
        <v>1</v>
      </c>
    </row>
    <row r="4" spans="1:12" x14ac:dyDescent="0.25">
      <c r="A4" s="12" t="s">
        <v>1</v>
      </c>
      <c r="B4" s="8">
        <v>10</v>
      </c>
      <c r="C4" s="7">
        <f t="shared" si="0"/>
        <v>0.9</v>
      </c>
    </row>
    <row r="5" spans="1:12" x14ac:dyDescent="0.25">
      <c r="A5" s="12" t="s">
        <v>2</v>
      </c>
      <c r="B5" s="8">
        <v>20</v>
      </c>
      <c r="C5" s="7">
        <f t="shared" si="0"/>
        <v>0.8</v>
      </c>
    </row>
    <row r="6" spans="1:12" x14ac:dyDescent="0.25">
      <c r="A6" s="12" t="s">
        <v>16</v>
      </c>
      <c r="B6" s="8">
        <v>40</v>
      </c>
      <c r="C6" s="7">
        <f>(100-B6)/100</f>
        <v>0.6</v>
      </c>
    </row>
    <row r="8" spans="1:12" x14ac:dyDescent="0.25">
      <c r="A8" s="12" t="s">
        <v>3</v>
      </c>
      <c r="B8" s="13">
        <f>'Calc delle prestazioni'!H18</f>
        <v>1000</v>
      </c>
    </row>
    <row r="9" spans="1:12" ht="15.75" thickBot="1" x14ac:dyDescent="0.3">
      <c r="A9" s="6"/>
      <c r="B9" s="1"/>
      <c r="C9" s="4"/>
      <c r="F9" s="3" t="s">
        <v>8</v>
      </c>
      <c r="H9" s="3" t="s">
        <v>8</v>
      </c>
      <c r="J9" s="3" t="s">
        <v>8</v>
      </c>
      <c r="L9" s="3" t="s">
        <v>8</v>
      </c>
    </row>
    <row r="10" spans="1:12" ht="16.5" thickTop="1" thickBot="1" x14ac:dyDescent="0.3">
      <c r="A10" s="12" t="s">
        <v>4</v>
      </c>
      <c r="B10" s="15"/>
      <c r="C10" s="15">
        <f>IF((B8&lt;1501),1,0)</f>
        <v>1</v>
      </c>
      <c r="E10" s="17">
        <f>IF((C10=1),C10*B8,0)</f>
        <v>1000</v>
      </c>
      <c r="F10" s="17">
        <f>E10</f>
        <v>1000</v>
      </c>
      <c r="G10" s="17">
        <f>IF((C11=1),1500,0)</f>
        <v>0</v>
      </c>
      <c r="H10" s="17">
        <f>G10</f>
        <v>0</v>
      </c>
      <c r="I10" s="17">
        <f>IF((C12=1),1500,0)</f>
        <v>0</v>
      </c>
      <c r="J10" s="17">
        <f>I10</f>
        <v>0</v>
      </c>
      <c r="K10" s="17">
        <f>IF((C13=1),1500,0)</f>
        <v>0</v>
      </c>
      <c r="L10" s="17">
        <f>K10</f>
        <v>0</v>
      </c>
    </row>
    <row r="11" spans="1:12" ht="16.5" thickTop="1" thickBot="1" x14ac:dyDescent="0.3">
      <c r="A11" s="12" t="s">
        <v>6</v>
      </c>
      <c r="B11" s="15" t="b">
        <f>AND(B8&gt;1500,B8&lt;3001)</f>
        <v>0</v>
      </c>
      <c r="C11" s="15">
        <f>IF((B11=TRUE),1,0)</f>
        <v>0</v>
      </c>
      <c r="E11" s="17">
        <v>0</v>
      </c>
      <c r="F11" s="14">
        <f>E11*C4</f>
        <v>0</v>
      </c>
      <c r="G11" s="17">
        <f>IF((C11=1),((B8-1500)*C11),0)</f>
        <v>0</v>
      </c>
      <c r="H11" s="17">
        <f>G11*C4</f>
        <v>0</v>
      </c>
      <c r="I11" s="17">
        <f>IF((C12=1),1500,0)</f>
        <v>0</v>
      </c>
      <c r="J11" s="17">
        <f>I11*C4</f>
        <v>0</v>
      </c>
      <c r="K11" s="17">
        <f>IF((C13=1),1500,0)</f>
        <v>0</v>
      </c>
      <c r="L11" s="17">
        <f>K11*C4</f>
        <v>0</v>
      </c>
    </row>
    <row r="12" spans="1:12" ht="16.5" thickTop="1" thickBot="1" x14ac:dyDescent="0.3">
      <c r="A12" s="12" t="s">
        <v>7</v>
      </c>
      <c r="B12" s="15" t="b">
        <f>AND(B8&gt;3000,B8&lt;6001)</f>
        <v>0</v>
      </c>
      <c r="C12" s="15">
        <f>IF((B12=TRUE),1,0)</f>
        <v>0</v>
      </c>
      <c r="E12" s="17">
        <v>0</v>
      </c>
      <c r="F12" s="17">
        <f>E12*C5</f>
        <v>0</v>
      </c>
      <c r="G12" s="17">
        <v>0</v>
      </c>
      <c r="H12" s="17">
        <f>G12*C5</f>
        <v>0</v>
      </c>
      <c r="I12" s="17">
        <f>IF((C12=1),((B8-3000)*C12),0)</f>
        <v>0</v>
      </c>
      <c r="J12" s="17">
        <f>I12*C5</f>
        <v>0</v>
      </c>
      <c r="K12" s="17">
        <f>IF((C13=1),3000,0)</f>
        <v>0</v>
      </c>
      <c r="L12" s="17">
        <f>K12*C5</f>
        <v>0</v>
      </c>
    </row>
    <row r="13" spans="1:12" ht="16.5" thickTop="1" thickBot="1" x14ac:dyDescent="0.3">
      <c r="A13" s="12" t="s">
        <v>5</v>
      </c>
      <c r="B13" s="15"/>
      <c r="C13" s="15">
        <f>IF((B8&gt;6000),1,0)</f>
        <v>0</v>
      </c>
      <c r="E13" s="17">
        <v>0</v>
      </c>
      <c r="F13" s="17">
        <f>E13*C6</f>
        <v>0</v>
      </c>
      <c r="G13" s="17">
        <v>0</v>
      </c>
      <c r="H13" s="17">
        <f>G13*C6</f>
        <v>0</v>
      </c>
      <c r="I13" s="17">
        <v>0</v>
      </c>
      <c r="J13" s="17">
        <f>I13*C6</f>
        <v>0</v>
      </c>
      <c r="K13" s="17">
        <f>IF((C13=1),((B8-6000)*C13),0)</f>
        <v>0</v>
      </c>
      <c r="L13" s="17">
        <f>K13*C6</f>
        <v>0</v>
      </c>
    </row>
    <row r="14" spans="1:12" s="4" customFormat="1" ht="15.75" thickTop="1" x14ac:dyDescent="0.25">
      <c r="E14" s="17">
        <f t="shared" ref="E14:L14" si="1">SUM(E10:E13)</f>
        <v>1000</v>
      </c>
      <c r="F14" s="17">
        <f t="shared" si="1"/>
        <v>1000</v>
      </c>
      <c r="G14" s="17">
        <f t="shared" si="1"/>
        <v>0</v>
      </c>
      <c r="H14" s="17">
        <f t="shared" si="1"/>
        <v>0</v>
      </c>
      <c r="I14" s="17">
        <f t="shared" si="1"/>
        <v>0</v>
      </c>
      <c r="J14" s="17">
        <f t="shared" si="1"/>
        <v>0</v>
      </c>
      <c r="K14" s="17">
        <f t="shared" si="1"/>
        <v>0</v>
      </c>
      <c r="L14" s="17">
        <f t="shared" si="1"/>
        <v>0</v>
      </c>
    </row>
    <row r="16" spans="1:12" x14ac:dyDescent="0.25">
      <c r="A16" s="12" t="s">
        <v>9</v>
      </c>
      <c r="B16" s="16">
        <f>E14+G14+I14+K14</f>
        <v>1000</v>
      </c>
    </row>
    <row r="17" spans="1:4" x14ac:dyDescent="0.25">
      <c r="A17" s="12" t="s">
        <v>10</v>
      </c>
      <c r="B17" s="16">
        <f>F14+H14+J14+L14</f>
        <v>1000</v>
      </c>
    </row>
    <row r="18" spans="1:4" x14ac:dyDescent="0.25">
      <c r="A18" s="6"/>
      <c r="B18" s="2"/>
      <c r="D18" s="2"/>
    </row>
    <row r="19" spans="1:4" x14ac:dyDescent="0.25">
      <c r="A19" s="12" t="s">
        <v>11</v>
      </c>
      <c r="B19" s="16">
        <f>B16-B17</f>
        <v>0</v>
      </c>
    </row>
    <row r="20" spans="1:4" x14ac:dyDescent="0.25">
      <c r="A20" s="12" t="s">
        <v>12</v>
      </c>
      <c r="B20" s="18">
        <f>B19/B16</f>
        <v>0</v>
      </c>
    </row>
    <row r="21" spans="1:4" x14ac:dyDescent="0.25">
      <c r="A21" s="6"/>
    </row>
  </sheetData>
  <customSheetViews>
    <customSheetView guid="{35B8B0D7-C4B3-4CA4-9DF6-A7FECCB9ECC8}" scale="115">
      <selection activeCell="E4" sqref="E4"/>
      <pageMargins left="0.7" right="0.7" top="0.78740157499999996" bottom="0.78740157499999996" header="0.3" footer="0.3"/>
      <pageSetup paperSize="9" orientation="portrait" r:id="rId1"/>
    </customSheetView>
  </customSheetViews>
  <pageMargins left="0.7" right="0.7" top="0.78740157499999996" bottom="0.78740157499999996" header="0.3" footer="0.3"/>
  <pageSetup paperSize="9" orientation="portrait" r:id="rId2"/>
  <ignoredErrors>
    <ignoredError sqref="G10:G11 I10:I12 K10:K13" formula="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ED2D549FCA62914BA3ACF92E01336AC9" ma:contentTypeVersion="17" ma:contentTypeDescription="Ein neues Dokument erstellen." ma:contentTypeScope="" ma:versionID="839259d991ddc45e35b75875208b51d9">
  <xsd:schema xmlns:xsd="http://www.w3.org/2001/XMLSchema" xmlns:xs="http://www.w3.org/2001/XMLSchema" xmlns:p="http://schemas.microsoft.com/office/2006/metadata/properties" xmlns:ns2="fdf362b5-1443-43b9-be97-57d14c3e1dee" xmlns:ns3="86ab92d1-b877-42b4-8dcf-77d00129b17e" targetNamespace="http://schemas.microsoft.com/office/2006/metadata/properties" ma:root="true" ma:fieldsID="5e6ebc672eaa0637ebec40e3709b96d1" ns2:_="" ns3:_="">
    <xsd:import namespace="fdf362b5-1443-43b9-be97-57d14c3e1dee"/>
    <xsd:import namespace="86ab92d1-b877-42b4-8dcf-77d00129b17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i556885b7ed4486db45a13f2f9333e4d" minOccurs="0"/>
                <xsd:element ref="ns2:MediaLengthInSecond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df362b5-1443-43b9-be97-57d14c3e1de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Bildmarkierungen" ma:readOnly="false" ma:fieldId="{5cf76f15-5ced-4ddc-b409-7134ff3c332f}" ma:taxonomyMulti="true" ma:sspId="a6df7af0-d495-44f6-ae92-7065b7169675" ma:termSetId="09814cd3-568e-fe90-9814-8d621ff8fb84" ma:anchorId="fba54fb3-c3e1-fe81-a776-ca4b69148c4d" ma:open="true" ma:isKeyword="false">
      <xsd:complexType>
        <xsd:sequence>
          <xsd:element ref="pc:Terms" minOccurs="0" maxOccurs="1"/>
        </xsd:sequence>
      </xsd:complex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i556885b7ed4486db45a13f2f9333e4d" ma:index="21" nillable="true" ma:taxonomy="true" ma:internalName="i556885b7ed4486db45a13f2f9333e4d" ma:taxonomyFieldName="DokumentenArt" ma:displayName="DokumentenArt" ma:default="28;#Standard|7c6844ad-1ab7-45b3-8461-91dc754eaaaf" ma:fieldId="{2556885b-7ed4-486d-b45a-13f2f9333e4d}" ma:sspId="a6df7af0-d495-44f6-ae92-7065b7169675" ma:termSetId="7d78b240-3f10-4d14-8966-0464049afb34" ma:anchorId="00000000-0000-0000-0000-000000000000" ma:open="fals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dexed="true"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ab92d1-b877-42b4-8dcf-77d00129b17e"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a197fabd-ea2d-48f6-9170-3aa981794be3}" ma:internalName="TaxCatchAll" ma:showField="CatchAllData" ma:web="86ab92d1-b877-42b4-8dcf-77d00129b17e">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Freigegeben fü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Freigegeben für -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fdf362b5-1443-43b9-be97-57d14c3e1dee">
      <Terms xmlns="http://schemas.microsoft.com/office/infopath/2007/PartnerControls"/>
    </lcf76f155ced4ddcb4097134ff3c332f>
    <TaxCatchAll xmlns="86ab92d1-b877-42b4-8dcf-77d00129b17e">
      <Value>28</Value>
    </TaxCatchAll>
    <i556885b7ed4486db45a13f2f9333e4d xmlns="fdf362b5-1443-43b9-be97-57d14c3e1dee">
      <Terms xmlns="http://schemas.microsoft.com/office/infopath/2007/PartnerControls">
        <TermInfo xmlns="http://schemas.microsoft.com/office/infopath/2007/PartnerControls">
          <TermName xmlns="http://schemas.microsoft.com/office/infopath/2007/PartnerControls">Standard</TermName>
          <TermId xmlns="http://schemas.microsoft.com/office/infopath/2007/PartnerControls">7c6844ad-1ab7-45b3-8461-91dc754eaaaf</TermId>
        </TermInfo>
      </Terms>
    </i556885b7ed4486db45a13f2f9333e4d>
  </documentManagement>
</p:properties>
</file>

<file path=customXml/itemProps1.xml><?xml version="1.0" encoding="utf-8"?>
<ds:datastoreItem xmlns:ds="http://schemas.openxmlformats.org/officeDocument/2006/customXml" ds:itemID="{8311E6D0-6BC8-46EB-A92E-D6D757FAC3B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df362b5-1443-43b9-be97-57d14c3e1dee"/>
    <ds:schemaRef ds:uri="86ab92d1-b877-42b4-8dcf-77d00129b1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9926398-E57A-49C9-9A14-E71258944490}">
  <ds:schemaRefs>
    <ds:schemaRef ds:uri="http://schemas.microsoft.com/sharepoint/v3/contenttype/forms"/>
  </ds:schemaRefs>
</ds:datastoreItem>
</file>

<file path=customXml/itemProps3.xml><?xml version="1.0" encoding="utf-8"?>
<ds:datastoreItem xmlns:ds="http://schemas.openxmlformats.org/officeDocument/2006/customXml" ds:itemID="{6EF9E7B6-3B04-4C43-B539-3C3221A1E8B5}">
  <ds:schemaRefs>
    <ds:schemaRef ds:uri="http://schemas.microsoft.com/office/2006/metadata/properties"/>
    <ds:schemaRef ds:uri="http://schemas.microsoft.com/office/infopath/2007/PartnerControls"/>
    <ds:schemaRef ds:uri="fdf362b5-1443-43b9-be97-57d14c3e1dee"/>
    <ds:schemaRef ds:uri="86ab92d1-b877-42b4-8dcf-77d00129b17e"/>
  </ds:schemaRefs>
</ds:datastoreItem>
</file>

<file path=docMetadata/LabelInfo.xml><?xml version="1.0" encoding="utf-8"?>
<clbl:labelList xmlns:clbl="http://schemas.microsoft.com/office/2020/mipLabelMetadata">
  <clbl:label id="{6f57d82d-c344-4d8d-8817-49e8b5b5156d}" enabled="1" method="Standard" siteId="{4a8793f9-ac19-46e8-bb46-cd310ddd260b}" removed="0"/>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Benvenuti</vt:lpstr>
      <vt:lpstr>Calc delle prestazioni</vt:lpstr>
      <vt:lpstr>Rabattschlüssel</vt:lpstr>
      <vt:lpstr>'Calc delle prestazioni'!Druckbereich</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Dominik Frei - Gebäudehülle Schweiz</dc:creator>
  <cp:lastModifiedBy>Angela Wanner - Gebäudehülle Schweiz</cp:lastModifiedBy>
  <cp:lastPrinted>2024-01-02T12:12:45Z</cp:lastPrinted>
  <dcterms:created xsi:type="dcterms:W3CDTF">2014-08-12T14:07:41Z</dcterms:created>
  <dcterms:modified xsi:type="dcterms:W3CDTF">2024-11-11T09:30:46Z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0x010100ED2D549FCA62914BA3ACF92E01336AC9</vt:lpwstr>
  </property>
  <property fmtid="{D5CDD505-2E9C-101B-9397-08002B2CF9AE}" pid="4" name="DokumentenArt">
    <vt:lpwstr>28;#Standard|7c6844ad-1ab7-45b3-8461-91dc754eaaaf</vt:lpwstr>
  </property>
</Properties>
</file>